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Temp\Проблема со сметой РУ\"/>
    </mc:Choice>
  </mc:AlternateContent>
  <bookViews>
    <workbookView xWindow="0" yWindow="0" windowWidth="26025" windowHeight="12360"/>
  </bookViews>
  <sheets>
    <sheet name="Акт КС-2 8 граф" sheetId="5" r:id="rId1"/>
    <sheet name="Source" sheetId="1" r:id="rId2"/>
    <sheet name="SourceObSm" sheetId="2" r:id="rId3"/>
    <sheet name="SmtRes" sheetId="3" r:id="rId4"/>
    <sheet name="EtalonRes" sheetId="4" r:id="rId5"/>
  </sheets>
  <definedNames>
    <definedName name="_xlnm.Print_Titles" localSheetId="0">'Акт КС-2 8 граф'!$35:$35</definedName>
    <definedName name="_xlnm.Print_Area" localSheetId="0">'Акт КС-2 8 граф'!$A$1:$H$102</definedName>
  </definedNames>
  <calcPr calcId="152511"/>
</workbook>
</file>

<file path=xl/calcChain.xml><?xml version="1.0" encoding="utf-8"?>
<calcChain xmlns="http://schemas.openxmlformats.org/spreadsheetml/2006/main">
  <c r="G97" i="5" l="1"/>
  <c r="G92" i="5"/>
  <c r="C97" i="5"/>
  <c r="C92" i="5"/>
  <c r="G89" i="5"/>
  <c r="C89" i="5"/>
  <c r="G88" i="5"/>
  <c r="C88" i="5"/>
  <c r="AG86" i="5"/>
  <c r="H86" i="5"/>
  <c r="C86" i="5"/>
  <c r="H82" i="5"/>
  <c r="C82" i="5"/>
  <c r="AG78" i="5"/>
  <c r="H78" i="5"/>
  <c r="C78" i="5"/>
  <c r="A76" i="5"/>
  <c r="AG72" i="5"/>
  <c r="H72" i="5"/>
  <c r="C72" i="5"/>
  <c r="A70" i="5"/>
  <c r="AG66" i="5"/>
  <c r="H66" i="5"/>
  <c r="C66" i="5"/>
  <c r="C64" i="5"/>
  <c r="AC62" i="5"/>
  <c r="C62" i="5"/>
  <c r="AC60" i="5"/>
  <c r="C60" i="5"/>
  <c r="AC58" i="5"/>
  <c r="C58" i="5"/>
  <c r="AB56" i="5"/>
  <c r="AA56" i="5"/>
  <c r="Z56" i="5"/>
  <c r="Y56" i="5"/>
  <c r="X56" i="5"/>
  <c r="W56" i="5"/>
  <c r="V56" i="5"/>
  <c r="U56" i="5"/>
  <c r="T56" i="5"/>
  <c r="H56" i="5"/>
  <c r="G56" i="5"/>
  <c r="F56" i="5"/>
  <c r="E56" i="5"/>
  <c r="C56" i="5"/>
  <c r="D56" i="5"/>
  <c r="B56" i="5"/>
  <c r="AB55" i="5"/>
  <c r="AA55" i="5"/>
  <c r="Z55" i="5"/>
  <c r="Y55" i="5"/>
  <c r="X55" i="5"/>
  <c r="W55" i="5"/>
  <c r="V55" i="5"/>
  <c r="U55" i="5"/>
  <c r="T55" i="5"/>
  <c r="H55" i="5"/>
  <c r="G55" i="5"/>
  <c r="F55" i="5"/>
  <c r="E55" i="5"/>
  <c r="C55" i="5"/>
  <c r="D55" i="5"/>
  <c r="B55" i="5"/>
  <c r="AC54" i="5"/>
  <c r="C54" i="5"/>
  <c r="AB52" i="5"/>
  <c r="AA52" i="5"/>
  <c r="Z52" i="5"/>
  <c r="Y52" i="5"/>
  <c r="X52" i="5"/>
  <c r="W52" i="5"/>
  <c r="V52" i="5"/>
  <c r="U52" i="5"/>
  <c r="T52" i="5"/>
  <c r="H52" i="5"/>
  <c r="G52" i="5"/>
  <c r="F52" i="5"/>
  <c r="E52" i="5"/>
  <c r="C52" i="5"/>
  <c r="D52" i="5"/>
  <c r="B52" i="5"/>
  <c r="AB51" i="5"/>
  <c r="AA51" i="5"/>
  <c r="Z51" i="5"/>
  <c r="Y51" i="5"/>
  <c r="X51" i="5"/>
  <c r="W51" i="5"/>
  <c r="V51" i="5"/>
  <c r="U51" i="5"/>
  <c r="T51" i="5"/>
  <c r="H51" i="5"/>
  <c r="G51" i="5"/>
  <c r="F51" i="5"/>
  <c r="E51" i="5"/>
  <c r="C51" i="5"/>
  <c r="D51" i="5"/>
  <c r="B51" i="5"/>
  <c r="AC50" i="5"/>
  <c r="C50" i="5"/>
  <c r="AC48" i="5"/>
  <c r="C48" i="5"/>
  <c r="A46" i="5"/>
  <c r="AG42" i="5"/>
  <c r="H42" i="5"/>
  <c r="C42" i="5"/>
  <c r="AB40" i="5"/>
  <c r="AA40" i="5"/>
  <c r="Z40" i="5"/>
  <c r="Y40" i="5"/>
  <c r="X40" i="5"/>
  <c r="W40" i="5"/>
  <c r="V40" i="5"/>
  <c r="U40" i="5"/>
  <c r="T40" i="5"/>
  <c r="H40" i="5"/>
  <c r="G40" i="5"/>
  <c r="F40" i="5"/>
  <c r="E40" i="5"/>
  <c r="C40" i="5"/>
  <c r="D40" i="5"/>
  <c r="B40" i="5"/>
  <c r="AF39" i="5"/>
  <c r="A39" i="5"/>
  <c r="A37" i="5"/>
  <c r="F31" i="5"/>
  <c r="G26" i="5"/>
  <c r="F26" i="5"/>
  <c r="E26" i="5"/>
  <c r="D26" i="5"/>
  <c r="G22" i="5"/>
  <c r="G21" i="5"/>
  <c r="G20" i="5"/>
  <c r="G19" i="5"/>
  <c r="G16" i="5"/>
  <c r="AE17" i="5"/>
  <c r="C17" i="5"/>
  <c r="G14" i="5"/>
  <c r="G12" i="5"/>
  <c r="AE13" i="5"/>
  <c r="C13" i="5"/>
  <c r="G10" i="5"/>
  <c r="AE11" i="5"/>
  <c r="C11" i="5"/>
  <c r="G8" i="5"/>
  <c r="C9" i="5"/>
  <c r="A1" i="5"/>
  <c r="D12" i="1" l="1"/>
  <c r="E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FZ18" i="1"/>
  <c r="GA18" i="1"/>
  <c r="GB18" i="1"/>
  <c r="GC18" i="1"/>
  <c r="GD18" i="1"/>
  <c r="GE18" i="1"/>
  <c r="GF18" i="1"/>
  <c r="GG18" i="1"/>
  <c r="GH18" i="1"/>
  <c r="GI18" i="1"/>
  <c r="GJ18" i="1"/>
  <c r="GK18" i="1"/>
  <c r="GL18" i="1"/>
  <c r="GM18" i="1"/>
  <c r="GN18" i="1"/>
  <c r="GO18" i="1"/>
  <c r="GP18" i="1"/>
  <c r="GQ18" i="1"/>
  <c r="GR18" i="1"/>
  <c r="GS18" i="1"/>
  <c r="GT18" i="1"/>
  <c r="GU18" i="1"/>
  <c r="GV18" i="1"/>
  <c r="GW18" i="1"/>
  <c r="GX18" i="1"/>
  <c r="D20" i="1"/>
  <c r="E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BX22" i="1"/>
  <c r="BY22" i="1"/>
  <c r="BZ22" i="1"/>
  <c r="CA22" i="1"/>
  <c r="CB22" i="1"/>
  <c r="CC22" i="1"/>
  <c r="CD22" i="1"/>
  <c r="CE22" i="1"/>
  <c r="CF22" i="1"/>
  <c r="CG22" i="1"/>
  <c r="CH22" i="1"/>
  <c r="CI22" i="1"/>
  <c r="CJ22" i="1"/>
  <c r="CK22" i="1"/>
  <c r="CL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R22" i="1"/>
  <c r="DS22" i="1"/>
  <c r="DT22" i="1"/>
  <c r="DU22" i="1"/>
  <c r="DV22" i="1"/>
  <c r="DW22" i="1"/>
  <c r="DX22" i="1"/>
  <c r="DY22" i="1"/>
  <c r="DZ22" i="1"/>
  <c r="EA22" i="1"/>
  <c r="EB22" i="1"/>
  <c r="EC22" i="1"/>
  <c r="ED22" i="1"/>
  <c r="EE22" i="1"/>
  <c r="EF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FP22" i="1"/>
  <c r="FQ22" i="1"/>
  <c r="FR22" i="1"/>
  <c r="FS22" i="1"/>
  <c r="FT22" i="1"/>
  <c r="FU22" i="1"/>
  <c r="FV22" i="1"/>
  <c r="FW22" i="1"/>
  <c r="FX22" i="1"/>
  <c r="FY22" i="1"/>
  <c r="FZ22" i="1"/>
  <c r="GA22" i="1"/>
  <c r="GB22" i="1"/>
  <c r="GC22" i="1"/>
  <c r="GD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D24" i="1"/>
  <c r="E26" i="1"/>
  <c r="Z26" i="1"/>
  <c r="AA26" i="1"/>
  <c r="AM26" i="1"/>
  <c r="AN26" i="1"/>
  <c r="BE26" i="1"/>
  <c r="BF26" i="1"/>
  <c r="BG26" i="1"/>
  <c r="BH26" i="1"/>
  <c r="BI26" i="1"/>
  <c r="BJ26" i="1"/>
  <c r="BK26" i="1"/>
  <c r="BL26" i="1"/>
  <c r="BM26" i="1"/>
  <c r="BN26" i="1"/>
  <c r="BO26" i="1"/>
  <c r="BP26" i="1"/>
  <c r="BQ26" i="1"/>
  <c r="BR26" i="1"/>
  <c r="BS26" i="1"/>
  <c r="BT26" i="1"/>
  <c r="BU26" i="1"/>
  <c r="BV26" i="1"/>
  <c r="BW26" i="1"/>
  <c r="CN26" i="1"/>
  <c r="CO26" i="1"/>
  <c r="CP26" i="1"/>
  <c r="CQ26" i="1"/>
  <c r="CR26" i="1"/>
  <c r="CS26" i="1"/>
  <c r="CT26" i="1"/>
  <c r="CU26" i="1"/>
  <c r="CV26" i="1"/>
  <c r="CW26" i="1"/>
  <c r="CX26" i="1"/>
  <c r="CY26" i="1"/>
  <c r="CZ26" i="1"/>
  <c r="DA26" i="1"/>
  <c r="DB26" i="1"/>
  <c r="DC26" i="1"/>
  <c r="DD26" i="1"/>
  <c r="DE26" i="1"/>
  <c r="DF26" i="1"/>
  <c r="DR26" i="1"/>
  <c r="DS26" i="1"/>
  <c r="EE26" i="1"/>
  <c r="EF26" i="1"/>
  <c r="EW26" i="1"/>
  <c r="EX26" i="1"/>
  <c r="EY26" i="1"/>
  <c r="EZ26" i="1"/>
  <c r="FA26" i="1"/>
  <c r="FB26" i="1"/>
  <c r="FC26" i="1"/>
  <c r="FD26" i="1"/>
  <c r="FE26" i="1"/>
  <c r="FF26" i="1"/>
  <c r="FG26" i="1"/>
  <c r="FH26" i="1"/>
  <c r="FI26" i="1"/>
  <c r="FJ26" i="1"/>
  <c r="FK26" i="1"/>
  <c r="FL26" i="1"/>
  <c r="FM26" i="1"/>
  <c r="FN26" i="1"/>
  <c r="FO26" i="1"/>
  <c r="GF26" i="1"/>
  <c r="GG26" i="1"/>
  <c r="GH26" i="1"/>
  <c r="GI26" i="1"/>
  <c r="GJ26" i="1"/>
  <c r="GK26" i="1"/>
  <c r="GL26" i="1"/>
  <c r="GM26" i="1"/>
  <c r="GN26" i="1"/>
  <c r="GO26" i="1"/>
  <c r="GP26" i="1"/>
  <c r="GQ26" i="1"/>
  <c r="GR26" i="1"/>
  <c r="GS26" i="1"/>
  <c r="GT26" i="1"/>
  <c r="GU26" i="1"/>
  <c r="GV26" i="1"/>
  <c r="GW26" i="1"/>
  <c r="GX26" i="1"/>
  <c r="N28" i="1"/>
  <c r="P28" i="1"/>
  <c r="U28" i="1"/>
  <c r="AC28" i="1"/>
  <c r="AD28" i="1"/>
  <c r="AE28" i="1"/>
  <c r="CR28" i="1" s="1"/>
  <c r="Q28" i="1" s="1"/>
  <c r="AF28" i="1"/>
  <c r="CT28" i="1" s="1"/>
  <c r="S28" i="1" s="1"/>
  <c r="CY28" i="1" s="1"/>
  <c r="X28" i="1" s="1"/>
  <c r="AG28" i="1"/>
  <c r="AH28" i="1"/>
  <c r="AI28" i="1"/>
  <c r="CW28" i="1" s="1"/>
  <c r="V28" i="1" s="1"/>
  <c r="AJ28" i="1"/>
  <c r="CX28" i="1" s="1"/>
  <c r="W28" i="1" s="1"/>
  <c r="CQ28" i="1"/>
  <c r="CS28" i="1"/>
  <c r="R28" i="1" s="1"/>
  <c r="CU28" i="1"/>
  <c r="T28" i="1" s="1"/>
  <c r="CV28" i="1"/>
  <c r="FR28" i="1"/>
  <c r="GL28" i="1"/>
  <c r="GO28" i="1"/>
  <c r="GP28" i="1"/>
  <c r="GV28" i="1"/>
  <c r="HC28" i="1" s="1"/>
  <c r="GX28" i="1" s="1"/>
  <c r="N29" i="1"/>
  <c r="U29" i="1"/>
  <c r="W29" i="1"/>
  <c r="AC29" i="1"/>
  <c r="AB29" i="1" s="1"/>
  <c r="AD29" i="1"/>
  <c r="CR29" i="1" s="1"/>
  <c r="Q29" i="1" s="1"/>
  <c r="AE29" i="1"/>
  <c r="CS29" i="1" s="1"/>
  <c r="R29" i="1" s="1"/>
  <c r="AF29" i="1"/>
  <c r="AG29" i="1"/>
  <c r="AH29" i="1"/>
  <c r="AI29" i="1"/>
  <c r="CW29" i="1" s="1"/>
  <c r="V29" i="1" s="1"/>
  <c r="AJ29" i="1"/>
  <c r="CT29" i="1"/>
  <c r="S29" i="1" s="1"/>
  <c r="CU29" i="1"/>
  <c r="T29" i="1" s="1"/>
  <c r="CV29" i="1"/>
  <c r="CX29" i="1"/>
  <c r="FR29" i="1"/>
  <c r="GL29" i="1"/>
  <c r="GO29" i="1"/>
  <c r="GP29" i="1"/>
  <c r="GV29" i="1"/>
  <c r="HC29" i="1" s="1"/>
  <c r="GX29" i="1"/>
  <c r="N30" i="1"/>
  <c r="R30" i="1"/>
  <c r="S30" i="1"/>
  <c r="CY30" i="1" s="1"/>
  <c r="X30" i="1" s="1"/>
  <c r="W30" i="1"/>
  <c r="AC30" i="1"/>
  <c r="AB30" i="1" s="1"/>
  <c r="AD30" i="1"/>
  <c r="CR30" i="1" s="1"/>
  <c r="Q30" i="1" s="1"/>
  <c r="AE30" i="1"/>
  <c r="AF30" i="1"/>
  <c r="AG30" i="1"/>
  <c r="AH30" i="1"/>
  <c r="CV30" i="1" s="1"/>
  <c r="U30" i="1" s="1"/>
  <c r="AI30" i="1"/>
  <c r="AJ30" i="1"/>
  <c r="CQ30" i="1"/>
  <c r="P30" i="1" s="1"/>
  <c r="CS30" i="1"/>
  <c r="CT30" i="1"/>
  <c r="CU30" i="1"/>
  <c r="T30" i="1" s="1"/>
  <c r="CW30" i="1"/>
  <c r="V30" i="1" s="1"/>
  <c r="CX30" i="1"/>
  <c r="FR30" i="1"/>
  <c r="GL30" i="1"/>
  <c r="GO30" i="1"/>
  <c r="GP30" i="1"/>
  <c r="GV30" i="1"/>
  <c r="HC30" i="1" s="1"/>
  <c r="GX30" i="1" s="1"/>
  <c r="N31" i="1"/>
  <c r="Q31" i="1"/>
  <c r="R31" i="1"/>
  <c r="V31" i="1"/>
  <c r="AC31" i="1"/>
  <c r="CQ31" i="1" s="1"/>
  <c r="P31" i="1" s="1"/>
  <c r="AD31" i="1"/>
  <c r="AE31" i="1"/>
  <c r="AF31" i="1"/>
  <c r="AG31" i="1"/>
  <c r="CU31" i="1" s="1"/>
  <c r="T31" i="1" s="1"/>
  <c r="AH31" i="1"/>
  <c r="AI31" i="1"/>
  <c r="AJ31" i="1"/>
  <c r="CX31" i="1" s="1"/>
  <c r="W31" i="1" s="1"/>
  <c r="EB35" i="1" s="1"/>
  <c r="CR31" i="1"/>
  <c r="CS31" i="1"/>
  <c r="CT31" i="1"/>
  <c r="S31" i="1" s="1"/>
  <c r="CV31" i="1"/>
  <c r="U31" i="1" s="1"/>
  <c r="DZ35" i="1" s="1"/>
  <c r="CW31" i="1"/>
  <c r="FR31" i="1"/>
  <c r="GL31" i="1"/>
  <c r="GO31" i="1"/>
  <c r="GP31" i="1"/>
  <c r="GV31" i="1"/>
  <c r="HC31" i="1"/>
  <c r="GX31" i="1" s="1"/>
  <c r="N32" i="1"/>
  <c r="AC32" i="1"/>
  <c r="AB32" i="1" s="1"/>
  <c r="AD32" i="1"/>
  <c r="CR32" i="1" s="1"/>
  <c r="Q32" i="1" s="1"/>
  <c r="AE32" i="1"/>
  <c r="AF32" i="1"/>
  <c r="AG32" i="1"/>
  <c r="CU32" i="1" s="1"/>
  <c r="T32" i="1" s="1"/>
  <c r="AH32" i="1"/>
  <c r="CV32" i="1" s="1"/>
  <c r="U32" i="1" s="1"/>
  <c r="AH35" i="1" s="1"/>
  <c r="AI32" i="1"/>
  <c r="AJ32" i="1"/>
  <c r="CS32" i="1"/>
  <c r="R32" i="1" s="1"/>
  <c r="CT32" i="1"/>
  <c r="S32" i="1" s="1"/>
  <c r="CW32" i="1"/>
  <c r="V32" i="1" s="1"/>
  <c r="CX32" i="1"/>
  <c r="W32" i="1" s="1"/>
  <c r="AJ35" i="1" s="1"/>
  <c r="FR32" i="1"/>
  <c r="GL32" i="1"/>
  <c r="GO32" i="1"/>
  <c r="GP32" i="1"/>
  <c r="GV32" i="1"/>
  <c r="HC32" i="1"/>
  <c r="GX32" i="1" s="1"/>
  <c r="N33" i="1"/>
  <c r="AC33" i="1"/>
  <c r="CQ33" i="1" s="1"/>
  <c r="P33" i="1" s="1"/>
  <c r="AD33" i="1"/>
  <c r="AE33" i="1"/>
  <c r="AF33" i="1"/>
  <c r="AB33" i="1" s="1"/>
  <c r="AG33" i="1"/>
  <c r="CU33" i="1" s="1"/>
  <c r="T33" i="1" s="1"/>
  <c r="AH33" i="1"/>
  <c r="AI33" i="1"/>
  <c r="AJ33" i="1"/>
  <c r="CX33" i="1" s="1"/>
  <c r="W33" i="1" s="1"/>
  <c r="CR33" i="1"/>
  <c r="Q33" i="1" s="1"/>
  <c r="CS33" i="1"/>
  <c r="R33" i="1" s="1"/>
  <c r="DW35" i="1" s="1"/>
  <c r="CV33" i="1"/>
  <c r="U33" i="1" s="1"/>
  <c r="CW33" i="1"/>
  <c r="V33" i="1" s="1"/>
  <c r="EA35" i="1" s="1"/>
  <c r="FR33" i="1"/>
  <c r="GL33" i="1"/>
  <c r="GO33" i="1"/>
  <c r="GP33" i="1"/>
  <c r="GV33" i="1"/>
  <c r="HC33" i="1"/>
  <c r="GX33" i="1" s="1"/>
  <c r="B35" i="1"/>
  <c r="B26" i="1" s="1"/>
  <c r="C35" i="1"/>
  <c r="C26" i="1" s="1"/>
  <c r="D35" i="1"/>
  <c r="D26" i="1" s="1"/>
  <c r="F35" i="1"/>
  <c r="F26" i="1" s="1"/>
  <c r="G35" i="1"/>
  <c r="G26" i="1" s="1"/>
  <c r="BX35" i="1"/>
  <c r="BX26" i="1" s="1"/>
  <c r="BY35" i="1"/>
  <c r="CI35" i="1" s="1"/>
  <c r="BZ35" i="1"/>
  <c r="BZ26" i="1" s="1"/>
  <c r="CC35" i="1"/>
  <c r="CC26" i="1" s="1"/>
  <c r="CD35" i="1"/>
  <c r="CD26" i="1" s="1"/>
  <c r="CG35" i="1"/>
  <c r="CK35" i="1"/>
  <c r="CL35" i="1"/>
  <c r="CL26" i="1" s="1"/>
  <c r="CM35" i="1"/>
  <c r="BD35" i="1" s="1"/>
  <c r="BD26" i="1" s="1"/>
  <c r="DV35" i="1"/>
  <c r="EL35" i="1"/>
  <c r="EL26" i="1" s="1"/>
  <c r="FP35" i="1"/>
  <c r="FP26" i="1" s="1"/>
  <c r="FQ35" i="1"/>
  <c r="FQ26" i="1" s="1"/>
  <c r="FR35" i="1"/>
  <c r="EI35" i="1" s="1"/>
  <c r="EI26" i="1" s="1"/>
  <c r="FU35" i="1"/>
  <c r="FU26" i="1" s="1"/>
  <c r="FV35" i="1"/>
  <c r="FV26" i="1" s="1"/>
  <c r="GA35" i="1"/>
  <c r="GA26" i="1" s="1"/>
  <c r="GB35" i="1"/>
  <c r="GB26" i="1" s="1"/>
  <c r="GC35" i="1"/>
  <c r="GC26" i="1" s="1"/>
  <c r="GD35" i="1"/>
  <c r="GE35" i="1"/>
  <c r="GE26" i="1" s="1"/>
  <c r="P45" i="1"/>
  <c r="D65" i="1"/>
  <c r="E67" i="1"/>
  <c r="Z67" i="1"/>
  <c r="AA67" i="1"/>
  <c r="AM67" i="1"/>
  <c r="AN67" i="1"/>
  <c r="BE67" i="1"/>
  <c r="BF67" i="1"/>
  <c r="BG67" i="1"/>
  <c r="BH67" i="1"/>
  <c r="BI67" i="1"/>
  <c r="BJ67" i="1"/>
  <c r="BK67" i="1"/>
  <c r="BL67" i="1"/>
  <c r="BM67" i="1"/>
  <c r="BN67" i="1"/>
  <c r="BO67" i="1"/>
  <c r="BP67" i="1"/>
  <c r="BQ67" i="1"/>
  <c r="BR67" i="1"/>
  <c r="BS67" i="1"/>
  <c r="BT67" i="1"/>
  <c r="BU67" i="1"/>
  <c r="BV67" i="1"/>
  <c r="BW67" i="1"/>
  <c r="CN67" i="1"/>
  <c r="CO67" i="1"/>
  <c r="CP67" i="1"/>
  <c r="CQ67" i="1"/>
  <c r="CR67" i="1"/>
  <c r="CS67" i="1"/>
  <c r="CT67" i="1"/>
  <c r="CU67" i="1"/>
  <c r="CV67" i="1"/>
  <c r="CW67" i="1"/>
  <c r="CX67" i="1"/>
  <c r="CY67" i="1"/>
  <c r="CZ67" i="1"/>
  <c r="DA67" i="1"/>
  <c r="DB67" i="1"/>
  <c r="DC67" i="1"/>
  <c r="DD67" i="1"/>
  <c r="DE67" i="1"/>
  <c r="DF67" i="1"/>
  <c r="DR67" i="1"/>
  <c r="DS67" i="1"/>
  <c r="EE67" i="1"/>
  <c r="EF67" i="1"/>
  <c r="EW67" i="1"/>
  <c r="EX67" i="1"/>
  <c r="EY67" i="1"/>
  <c r="EZ67" i="1"/>
  <c r="FA67" i="1"/>
  <c r="FB67" i="1"/>
  <c r="FC67" i="1"/>
  <c r="FD67" i="1"/>
  <c r="FE67" i="1"/>
  <c r="FF67" i="1"/>
  <c r="FG67" i="1"/>
  <c r="FH67" i="1"/>
  <c r="FI67" i="1"/>
  <c r="FJ67" i="1"/>
  <c r="FK67" i="1"/>
  <c r="FL67" i="1"/>
  <c r="FM67" i="1"/>
  <c r="FN67" i="1"/>
  <c r="FO67" i="1"/>
  <c r="GF67" i="1"/>
  <c r="GG67" i="1"/>
  <c r="GH67" i="1"/>
  <c r="GI67" i="1"/>
  <c r="GJ67" i="1"/>
  <c r="GK67" i="1"/>
  <c r="GL67" i="1"/>
  <c r="GM67" i="1"/>
  <c r="GN67" i="1"/>
  <c r="GO67" i="1"/>
  <c r="GP67" i="1"/>
  <c r="GQ67" i="1"/>
  <c r="GR67" i="1"/>
  <c r="GS67" i="1"/>
  <c r="GT67" i="1"/>
  <c r="GU67" i="1"/>
  <c r="GV67" i="1"/>
  <c r="GW67" i="1"/>
  <c r="GX67" i="1"/>
  <c r="N69" i="1"/>
  <c r="AC69" i="1"/>
  <c r="AD69" i="1"/>
  <c r="AB69" i="1" s="1"/>
  <c r="AE69" i="1"/>
  <c r="CS69" i="1" s="1"/>
  <c r="R69" i="1" s="1"/>
  <c r="AF69" i="1"/>
  <c r="CT69" i="1" s="1"/>
  <c r="S69" i="1" s="1"/>
  <c r="AG69" i="1"/>
  <c r="AH69" i="1"/>
  <c r="AI69" i="1"/>
  <c r="CW69" i="1" s="1"/>
  <c r="V69" i="1" s="1"/>
  <c r="AJ69" i="1"/>
  <c r="CX69" i="1" s="1"/>
  <c r="W69" i="1" s="1"/>
  <c r="CQ69" i="1"/>
  <c r="P69" i="1" s="1"/>
  <c r="CP69" i="1" s="1"/>
  <c r="O69" i="1" s="1"/>
  <c r="CR69" i="1"/>
  <c r="Q69" i="1" s="1"/>
  <c r="CU69" i="1"/>
  <c r="T69" i="1" s="1"/>
  <c r="CV69" i="1"/>
  <c r="U69" i="1" s="1"/>
  <c r="FR69" i="1"/>
  <c r="GL69" i="1"/>
  <c r="GO69" i="1"/>
  <c r="GP69" i="1"/>
  <c r="GV69" i="1"/>
  <c r="HC69" i="1" s="1"/>
  <c r="GX69" i="1" s="1"/>
  <c r="N70" i="1"/>
  <c r="AC70" i="1"/>
  <c r="AB70" i="1" s="1"/>
  <c r="AD70" i="1"/>
  <c r="CR70" i="1" s="1"/>
  <c r="Q70" i="1" s="1"/>
  <c r="AE70" i="1"/>
  <c r="CS70" i="1" s="1"/>
  <c r="R70" i="1" s="1"/>
  <c r="AF70" i="1"/>
  <c r="AG70" i="1"/>
  <c r="AH70" i="1"/>
  <c r="CV70" i="1" s="1"/>
  <c r="U70" i="1" s="1"/>
  <c r="AI70" i="1"/>
  <c r="CW70" i="1" s="1"/>
  <c r="V70" i="1" s="1"/>
  <c r="AJ70" i="1"/>
  <c r="CQ70" i="1"/>
  <c r="P70" i="1" s="1"/>
  <c r="CT70" i="1"/>
  <c r="S70" i="1" s="1"/>
  <c r="CU70" i="1"/>
  <c r="T70" i="1" s="1"/>
  <c r="CX70" i="1"/>
  <c r="W70" i="1" s="1"/>
  <c r="FR70" i="1"/>
  <c r="GL70" i="1"/>
  <c r="GO70" i="1"/>
  <c r="GP70" i="1"/>
  <c r="GV70" i="1"/>
  <c r="HC70" i="1" s="1"/>
  <c r="GX70" i="1" s="1"/>
  <c r="N72" i="1"/>
  <c r="AC72" i="1"/>
  <c r="AB72" i="1" s="1"/>
  <c r="AD72" i="1"/>
  <c r="CR72" i="1" s="1"/>
  <c r="Q72" i="1" s="1"/>
  <c r="AE72" i="1"/>
  <c r="AF72" i="1"/>
  <c r="AG72" i="1"/>
  <c r="CU72" i="1" s="1"/>
  <c r="T72" i="1" s="1"/>
  <c r="AH72" i="1"/>
  <c r="CV72" i="1" s="1"/>
  <c r="U72" i="1" s="1"/>
  <c r="AI72" i="1"/>
  <c r="AJ72" i="1"/>
  <c r="CS72" i="1"/>
  <c r="R72" i="1" s="1"/>
  <c r="CT72" i="1"/>
  <c r="S72" i="1" s="1"/>
  <c r="CW72" i="1"/>
  <c r="V72" i="1" s="1"/>
  <c r="CX72" i="1"/>
  <c r="W72" i="1" s="1"/>
  <c r="FR72" i="1"/>
  <c r="GL72" i="1"/>
  <c r="GO72" i="1"/>
  <c r="GP72" i="1"/>
  <c r="GV72" i="1"/>
  <c r="HC72" i="1"/>
  <c r="GX72" i="1" s="1"/>
  <c r="N73" i="1"/>
  <c r="AC73" i="1"/>
  <c r="CQ73" i="1" s="1"/>
  <c r="P73" i="1" s="1"/>
  <c r="AD73" i="1"/>
  <c r="AE73" i="1"/>
  <c r="AF73" i="1"/>
  <c r="AB73" i="1" s="1"/>
  <c r="AG73" i="1"/>
  <c r="CU73" i="1" s="1"/>
  <c r="T73" i="1" s="1"/>
  <c r="AH73" i="1"/>
  <c r="AI73" i="1"/>
  <c r="AJ73" i="1"/>
  <c r="CX73" i="1" s="1"/>
  <c r="W73" i="1" s="1"/>
  <c r="CR73" i="1"/>
  <c r="Q73" i="1" s="1"/>
  <c r="CS73" i="1"/>
  <c r="R73" i="1" s="1"/>
  <c r="CV73" i="1"/>
  <c r="U73" i="1" s="1"/>
  <c r="CW73" i="1"/>
  <c r="V73" i="1" s="1"/>
  <c r="FR73" i="1"/>
  <c r="GL73" i="1"/>
  <c r="GO73" i="1"/>
  <c r="GP73" i="1"/>
  <c r="GV73" i="1"/>
  <c r="HC73" i="1"/>
  <c r="GX73" i="1" s="1"/>
  <c r="N74" i="1"/>
  <c r="AC74" i="1"/>
  <c r="AD74" i="1"/>
  <c r="AB74" i="1" s="1"/>
  <c r="AE74" i="1"/>
  <c r="CS74" i="1" s="1"/>
  <c r="R74" i="1" s="1"/>
  <c r="AF74" i="1"/>
  <c r="CT74" i="1" s="1"/>
  <c r="S74" i="1" s="1"/>
  <c r="AG74" i="1"/>
  <c r="AH74" i="1"/>
  <c r="AI74" i="1"/>
  <c r="CW74" i="1" s="1"/>
  <c r="V74" i="1" s="1"/>
  <c r="AJ74" i="1"/>
  <c r="CX74" i="1" s="1"/>
  <c r="W74" i="1" s="1"/>
  <c r="CQ74" i="1"/>
  <c r="P74" i="1" s="1"/>
  <c r="CR74" i="1"/>
  <c r="Q74" i="1" s="1"/>
  <c r="CU74" i="1"/>
  <c r="T74" i="1" s="1"/>
  <c r="CV74" i="1"/>
  <c r="U74" i="1" s="1"/>
  <c r="FR74" i="1"/>
  <c r="GL74" i="1"/>
  <c r="GO74" i="1"/>
  <c r="GP74" i="1"/>
  <c r="GV74" i="1"/>
  <c r="HC74" i="1" s="1"/>
  <c r="GX74" i="1" s="1"/>
  <c r="N75" i="1"/>
  <c r="AC75" i="1"/>
  <c r="AB75" i="1" s="1"/>
  <c r="AD75" i="1"/>
  <c r="CR75" i="1" s="1"/>
  <c r="Q75" i="1" s="1"/>
  <c r="AE75" i="1"/>
  <c r="CS75" i="1" s="1"/>
  <c r="R75" i="1" s="1"/>
  <c r="AF75" i="1"/>
  <c r="AG75" i="1"/>
  <c r="AH75" i="1"/>
  <c r="CV75" i="1" s="1"/>
  <c r="U75" i="1" s="1"/>
  <c r="AI75" i="1"/>
  <c r="CW75" i="1" s="1"/>
  <c r="V75" i="1" s="1"/>
  <c r="AJ75" i="1"/>
  <c r="CQ75" i="1"/>
  <c r="P75" i="1" s="1"/>
  <c r="CP75" i="1" s="1"/>
  <c r="O75" i="1" s="1"/>
  <c r="CT75" i="1"/>
  <c r="S75" i="1" s="1"/>
  <c r="CU75" i="1"/>
  <c r="T75" i="1" s="1"/>
  <c r="CX75" i="1"/>
  <c r="W75" i="1" s="1"/>
  <c r="FR75" i="1"/>
  <c r="GL75" i="1"/>
  <c r="GO75" i="1"/>
  <c r="GP75" i="1"/>
  <c r="GV75" i="1"/>
  <c r="HC75" i="1" s="1"/>
  <c r="GX75" i="1" s="1"/>
  <c r="N76" i="1"/>
  <c r="W76" i="1"/>
  <c r="AC76" i="1"/>
  <c r="AD76" i="1"/>
  <c r="CR76" i="1" s="1"/>
  <c r="Q76" i="1" s="1"/>
  <c r="AE76" i="1"/>
  <c r="AF76" i="1"/>
  <c r="AG76" i="1"/>
  <c r="CU76" i="1" s="1"/>
  <c r="T76" i="1" s="1"/>
  <c r="AH76" i="1"/>
  <c r="CV76" i="1" s="1"/>
  <c r="U76" i="1" s="1"/>
  <c r="AI76" i="1"/>
  <c r="AJ76" i="1"/>
  <c r="CS76" i="1"/>
  <c r="R76" i="1" s="1"/>
  <c r="CT76" i="1"/>
  <c r="S76" i="1" s="1"/>
  <c r="CW76" i="1"/>
  <c r="V76" i="1" s="1"/>
  <c r="CX76" i="1"/>
  <c r="FR76" i="1"/>
  <c r="GL76" i="1"/>
  <c r="GO76" i="1"/>
  <c r="GP76" i="1"/>
  <c r="GV76" i="1"/>
  <c r="HC76" i="1"/>
  <c r="GX76" i="1" s="1"/>
  <c r="N77" i="1"/>
  <c r="AC77" i="1"/>
  <c r="CQ77" i="1" s="1"/>
  <c r="P77" i="1" s="1"/>
  <c r="AD77" i="1"/>
  <c r="AE77" i="1"/>
  <c r="AF77" i="1"/>
  <c r="CT77" i="1" s="1"/>
  <c r="S77" i="1" s="1"/>
  <c r="AG77" i="1"/>
  <c r="CU77" i="1" s="1"/>
  <c r="T77" i="1" s="1"/>
  <c r="AH77" i="1"/>
  <c r="AI77" i="1"/>
  <c r="AJ77" i="1"/>
  <c r="CX77" i="1" s="1"/>
  <c r="W77" i="1" s="1"/>
  <c r="CR77" i="1"/>
  <c r="Q77" i="1" s="1"/>
  <c r="CS77" i="1"/>
  <c r="R77" i="1" s="1"/>
  <c r="CV77" i="1"/>
  <c r="U77" i="1" s="1"/>
  <c r="CW77" i="1"/>
  <c r="V77" i="1" s="1"/>
  <c r="FR77" i="1"/>
  <c r="GL77" i="1"/>
  <c r="GO77" i="1"/>
  <c r="GP77" i="1"/>
  <c r="GV77" i="1"/>
  <c r="HC77" i="1"/>
  <c r="GX77" i="1" s="1"/>
  <c r="N78" i="1"/>
  <c r="P78" i="1"/>
  <c r="AC78" i="1"/>
  <c r="AD78" i="1"/>
  <c r="AB78" i="1" s="1"/>
  <c r="AE78" i="1"/>
  <c r="CS78" i="1" s="1"/>
  <c r="R78" i="1" s="1"/>
  <c r="CY78" i="1" s="1"/>
  <c r="X78" i="1" s="1"/>
  <c r="AF78" i="1"/>
  <c r="CT78" i="1" s="1"/>
  <c r="S78" i="1" s="1"/>
  <c r="AG78" i="1"/>
  <c r="AH78" i="1"/>
  <c r="CV78" i="1" s="1"/>
  <c r="U78" i="1" s="1"/>
  <c r="AI78" i="1"/>
  <c r="CW78" i="1" s="1"/>
  <c r="V78" i="1" s="1"/>
  <c r="AJ78" i="1"/>
  <c r="CX78" i="1" s="1"/>
  <c r="W78" i="1" s="1"/>
  <c r="CQ78" i="1"/>
  <c r="CR78" i="1"/>
  <c r="Q78" i="1" s="1"/>
  <c r="CU78" i="1"/>
  <c r="T78" i="1" s="1"/>
  <c r="CZ78" i="1"/>
  <c r="Y78" i="1" s="1"/>
  <c r="FR78" i="1"/>
  <c r="GL78" i="1"/>
  <c r="GO78" i="1"/>
  <c r="GP78" i="1"/>
  <c r="GV78" i="1"/>
  <c r="HC78" i="1" s="1"/>
  <c r="GX78" i="1"/>
  <c r="N79" i="1"/>
  <c r="S79" i="1"/>
  <c r="CZ79" i="1" s="1"/>
  <c r="Y79" i="1" s="1"/>
  <c r="AC79" i="1"/>
  <c r="AB79" i="1" s="1"/>
  <c r="AD79" i="1"/>
  <c r="CR79" i="1" s="1"/>
  <c r="Q79" i="1" s="1"/>
  <c r="AE79" i="1"/>
  <c r="CS79" i="1" s="1"/>
  <c r="R79" i="1" s="1"/>
  <c r="AF79" i="1"/>
  <c r="AG79" i="1"/>
  <c r="CU79" i="1" s="1"/>
  <c r="T79" i="1" s="1"/>
  <c r="AH79" i="1"/>
  <c r="CV79" i="1" s="1"/>
  <c r="U79" i="1" s="1"/>
  <c r="AI79" i="1"/>
  <c r="CW79" i="1" s="1"/>
  <c r="V79" i="1" s="1"/>
  <c r="AJ79" i="1"/>
  <c r="CT79" i="1"/>
  <c r="CX79" i="1"/>
  <c r="W79" i="1" s="1"/>
  <c r="FR79" i="1"/>
  <c r="GL79" i="1"/>
  <c r="GO79" i="1"/>
  <c r="GP79" i="1"/>
  <c r="GV79" i="1"/>
  <c r="HC79" i="1" s="1"/>
  <c r="GX79" i="1" s="1"/>
  <c r="N80" i="1"/>
  <c r="S80" i="1"/>
  <c r="T80" i="1"/>
  <c r="AC80" i="1"/>
  <c r="AD80" i="1"/>
  <c r="CR80" i="1" s="1"/>
  <c r="Q80" i="1" s="1"/>
  <c r="AE80" i="1"/>
  <c r="AF80" i="1"/>
  <c r="AB80" i="1" s="1"/>
  <c r="AG80" i="1"/>
  <c r="AH80" i="1"/>
  <c r="CV80" i="1" s="1"/>
  <c r="U80" i="1" s="1"/>
  <c r="AI80" i="1"/>
  <c r="AJ80" i="1"/>
  <c r="CQ80" i="1"/>
  <c r="P80" i="1" s="1"/>
  <c r="CP80" i="1" s="1"/>
  <c r="O80" i="1" s="1"/>
  <c r="CS80" i="1"/>
  <c r="R80" i="1" s="1"/>
  <c r="CT80" i="1"/>
  <c r="CU80" i="1"/>
  <c r="CW80" i="1"/>
  <c r="V80" i="1" s="1"/>
  <c r="CX80" i="1"/>
  <c r="W80" i="1" s="1"/>
  <c r="FR80" i="1"/>
  <c r="GL80" i="1"/>
  <c r="GO80" i="1"/>
  <c r="GP80" i="1"/>
  <c r="GV80" i="1"/>
  <c r="HC80" i="1"/>
  <c r="GX80" i="1" s="1"/>
  <c r="N81" i="1"/>
  <c r="S81" i="1"/>
  <c r="W81" i="1"/>
  <c r="AC81" i="1"/>
  <c r="AB81" i="1" s="1"/>
  <c r="AD81" i="1"/>
  <c r="CR81" i="1" s="1"/>
  <c r="Q81" i="1" s="1"/>
  <c r="AE81" i="1"/>
  <c r="CS81" i="1" s="1"/>
  <c r="R81" i="1" s="1"/>
  <c r="AF81" i="1"/>
  <c r="AG81" i="1"/>
  <c r="AH81" i="1"/>
  <c r="CV81" i="1" s="1"/>
  <c r="U81" i="1" s="1"/>
  <c r="AI81" i="1"/>
  <c r="CW81" i="1" s="1"/>
  <c r="V81" i="1" s="1"/>
  <c r="AJ81" i="1"/>
  <c r="CQ81" i="1"/>
  <c r="P81" i="1" s="1"/>
  <c r="CT81" i="1"/>
  <c r="CU81" i="1"/>
  <c r="T81" i="1" s="1"/>
  <c r="CX81" i="1"/>
  <c r="FR81" i="1"/>
  <c r="GL81" i="1"/>
  <c r="GO81" i="1"/>
  <c r="GP81" i="1"/>
  <c r="GV81" i="1"/>
  <c r="HC81" i="1" s="1"/>
  <c r="GX81" i="1" s="1"/>
  <c r="N82" i="1"/>
  <c r="AC82" i="1"/>
  <c r="AB82" i="1" s="1"/>
  <c r="AD82" i="1"/>
  <c r="CR82" i="1" s="1"/>
  <c r="Q82" i="1" s="1"/>
  <c r="AE82" i="1"/>
  <c r="AF82" i="1"/>
  <c r="AG82" i="1"/>
  <c r="CU82" i="1" s="1"/>
  <c r="T82" i="1" s="1"/>
  <c r="AH82" i="1"/>
  <c r="CV82" i="1" s="1"/>
  <c r="U82" i="1" s="1"/>
  <c r="AI82" i="1"/>
  <c r="AJ82" i="1"/>
  <c r="CS82" i="1"/>
  <c r="R82" i="1" s="1"/>
  <c r="CT82" i="1"/>
  <c r="S82" i="1" s="1"/>
  <c r="CW82" i="1"/>
  <c r="V82" i="1" s="1"/>
  <c r="CX82" i="1"/>
  <c r="W82" i="1" s="1"/>
  <c r="FR82" i="1"/>
  <c r="GL82" i="1"/>
  <c r="GO82" i="1"/>
  <c r="GP82" i="1"/>
  <c r="GV82" i="1"/>
  <c r="HC82" i="1" s="1"/>
  <c r="GX82" i="1" s="1"/>
  <c r="N83" i="1"/>
  <c r="AC83" i="1"/>
  <c r="CQ83" i="1" s="1"/>
  <c r="P83" i="1" s="1"/>
  <c r="AD83" i="1"/>
  <c r="AE83" i="1"/>
  <c r="AF83" i="1"/>
  <c r="AB83" i="1" s="1"/>
  <c r="AG83" i="1"/>
  <c r="CU83" i="1" s="1"/>
  <c r="T83" i="1" s="1"/>
  <c r="AH83" i="1"/>
  <c r="AI83" i="1"/>
  <c r="AJ83" i="1"/>
  <c r="CX83" i="1" s="1"/>
  <c r="W83" i="1" s="1"/>
  <c r="CR83" i="1"/>
  <c r="Q83" i="1" s="1"/>
  <c r="CS83" i="1"/>
  <c r="R83" i="1" s="1"/>
  <c r="CV83" i="1"/>
  <c r="U83" i="1" s="1"/>
  <c r="CW83" i="1"/>
  <c r="V83" i="1" s="1"/>
  <c r="FR83" i="1"/>
  <c r="GL83" i="1"/>
  <c r="GO83" i="1"/>
  <c r="GP83" i="1"/>
  <c r="GV83" i="1"/>
  <c r="HC83" i="1"/>
  <c r="GX83" i="1" s="1"/>
  <c r="N84" i="1"/>
  <c r="AC84" i="1"/>
  <c r="AD84" i="1"/>
  <c r="AE84" i="1"/>
  <c r="CS84" i="1" s="1"/>
  <c r="R84" i="1" s="1"/>
  <c r="AF84" i="1"/>
  <c r="AB84" i="1" s="1"/>
  <c r="AG84" i="1"/>
  <c r="AH84" i="1"/>
  <c r="AI84" i="1"/>
  <c r="CW84" i="1" s="1"/>
  <c r="V84" i="1" s="1"/>
  <c r="AJ84" i="1"/>
  <c r="CX84" i="1" s="1"/>
  <c r="W84" i="1" s="1"/>
  <c r="CQ84" i="1"/>
  <c r="P84" i="1" s="1"/>
  <c r="CR84" i="1"/>
  <c r="Q84" i="1" s="1"/>
  <c r="CU84" i="1"/>
  <c r="T84" i="1" s="1"/>
  <c r="CV84" i="1"/>
  <c r="U84" i="1" s="1"/>
  <c r="FR84" i="1"/>
  <c r="GL84" i="1"/>
  <c r="GO84" i="1"/>
  <c r="GP84" i="1"/>
  <c r="GV84" i="1"/>
  <c r="GX84" i="1"/>
  <c r="HC84" i="1"/>
  <c r="N85" i="1"/>
  <c r="AC85" i="1"/>
  <c r="AB85" i="1" s="1"/>
  <c r="AD85" i="1"/>
  <c r="CR85" i="1" s="1"/>
  <c r="Q85" i="1" s="1"/>
  <c r="AE85" i="1"/>
  <c r="CS85" i="1" s="1"/>
  <c r="R85" i="1" s="1"/>
  <c r="AF85" i="1"/>
  <c r="AG85" i="1"/>
  <c r="AH85" i="1"/>
  <c r="CV85" i="1" s="1"/>
  <c r="U85" i="1" s="1"/>
  <c r="AI85" i="1"/>
  <c r="CW85" i="1" s="1"/>
  <c r="V85" i="1" s="1"/>
  <c r="AJ85" i="1"/>
  <c r="CQ85" i="1"/>
  <c r="P85" i="1" s="1"/>
  <c r="CT85" i="1"/>
  <c r="S85" i="1" s="1"/>
  <c r="CU85" i="1"/>
  <c r="T85" i="1" s="1"/>
  <c r="CX85" i="1"/>
  <c r="W85" i="1" s="1"/>
  <c r="FR85" i="1"/>
  <c r="GL85" i="1"/>
  <c r="GO85" i="1"/>
  <c r="GP85" i="1"/>
  <c r="GV85" i="1"/>
  <c r="HC85" i="1" s="1"/>
  <c r="GX85" i="1" s="1"/>
  <c r="N86" i="1"/>
  <c r="AC86" i="1"/>
  <c r="AB86" i="1" s="1"/>
  <c r="AD86" i="1"/>
  <c r="CR86" i="1" s="1"/>
  <c r="Q86" i="1" s="1"/>
  <c r="AE86" i="1"/>
  <c r="AF86" i="1"/>
  <c r="AG86" i="1"/>
  <c r="CU86" i="1" s="1"/>
  <c r="T86" i="1" s="1"/>
  <c r="AH86" i="1"/>
  <c r="CV86" i="1" s="1"/>
  <c r="U86" i="1" s="1"/>
  <c r="AI86" i="1"/>
  <c r="AJ86" i="1"/>
  <c r="CS86" i="1"/>
  <c r="R86" i="1" s="1"/>
  <c r="CT86" i="1"/>
  <c r="S86" i="1" s="1"/>
  <c r="CW86" i="1"/>
  <c r="V86" i="1" s="1"/>
  <c r="CX86" i="1"/>
  <c r="W86" i="1" s="1"/>
  <c r="FR86" i="1"/>
  <c r="GL86" i="1"/>
  <c r="GO86" i="1"/>
  <c r="GP86" i="1"/>
  <c r="GV86" i="1"/>
  <c r="HC86" i="1" s="1"/>
  <c r="GX86" i="1" s="1"/>
  <c r="N87" i="1"/>
  <c r="AC87" i="1"/>
  <c r="CQ87" i="1" s="1"/>
  <c r="P87" i="1" s="1"/>
  <c r="AD87" i="1"/>
  <c r="AE87" i="1"/>
  <c r="AF87" i="1"/>
  <c r="AB87" i="1" s="1"/>
  <c r="AG87" i="1"/>
  <c r="CU87" i="1" s="1"/>
  <c r="T87" i="1" s="1"/>
  <c r="AH87" i="1"/>
  <c r="AI87" i="1"/>
  <c r="AJ87" i="1"/>
  <c r="CX87" i="1" s="1"/>
  <c r="W87" i="1" s="1"/>
  <c r="CR87" i="1"/>
  <c r="Q87" i="1" s="1"/>
  <c r="CS87" i="1"/>
  <c r="R87" i="1" s="1"/>
  <c r="CV87" i="1"/>
  <c r="U87" i="1" s="1"/>
  <c r="CW87" i="1"/>
  <c r="V87" i="1" s="1"/>
  <c r="FR87" i="1"/>
  <c r="GL87" i="1"/>
  <c r="GO87" i="1"/>
  <c r="GP87" i="1"/>
  <c r="GV87" i="1"/>
  <c r="HC87" i="1"/>
  <c r="GX87" i="1" s="1"/>
  <c r="N89" i="1"/>
  <c r="AC89" i="1"/>
  <c r="AD89" i="1"/>
  <c r="AE89" i="1"/>
  <c r="CS89" i="1" s="1"/>
  <c r="R89" i="1" s="1"/>
  <c r="AF89" i="1"/>
  <c r="AB89" i="1" s="1"/>
  <c r="AG89" i="1"/>
  <c r="AH89" i="1"/>
  <c r="AI89" i="1"/>
  <c r="CW89" i="1" s="1"/>
  <c r="V89" i="1" s="1"/>
  <c r="AJ89" i="1"/>
  <c r="CX89" i="1" s="1"/>
  <c r="W89" i="1" s="1"/>
  <c r="CQ89" i="1"/>
  <c r="P89" i="1" s="1"/>
  <c r="CR89" i="1"/>
  <c r="Q89" i="1" s="1"/>
  <c r="CU89" i="1"/>
  <c r="T89" i="1" s="1"/>
  <c r="CV89" i="1"/>
  <c r="U89" i="1" s="1"/>
  <c r="FR89" i="1"/>
  <c r="GL89" i="1"/>
  <c r="GO89" i="1"/>
  <c r="GP89" i="1"/>
  <c r="GV89" i="1"/>
  <c r="GX89" i="1"/>
  <c r="HC89" i="1"/>
  <c r="N90" i="1"/>
  <c r="AC90" i="1"/>
  <c r="AD90" i="1"/>
  <c r="CR90" i="1" s="1"/>
  <c r="Q90" i="1" s="1"/>
  <c r="AE90" i="1"/>
  <c r="CS90" i="1" s="1"/>
  <c r="R90" i="1" s="1"/>
  <c r="AF90" i="1"/>
  <c r="AG90" i="1"/>
  <c r="AH90" i="1"/>
  <c r="CV90" i="1" s="1"/>
  <c r="U90" i="1" s="1"/>
  <c r="AI90" i="1"/>
  <c r="CW90" i="1" s="1"/>
  <c r="V90" i="1" s="1"/>
  <c r="AJ90" i="1"/>
  <c r="CQ90" i="1"/>
  <c r="P90" i="1" s="1"/>
  <c r="CP90" i="1" s="1"/>
  <c r="O90" i="1" s="1"/>
  <c r="CT90" i="1"/>
  <c r="S90" i="1" s="1"/>
  <c r="CZ90" i="1" s="1"/>
  <c r="Y90" i="1" s="1"/>
  <c r="CU90" i="1"/>
  <c r="T90" i="1" s="1"/>
  <c r="CX90" i="1"/>
  <c r="W90" i="1" s="1"/>
  <c r="FR90" i="1"/>
  <c r="GL90" i="1"/>
  <c r="GO90" i="1"/>
  <c r="GP90" i="1"/>
  <c r="GV90" i="1"/>
  <c r="HC90" i="1" s="1"/>
  <c r="GX90" i="1" s="1"/>
  <c r="N91" i="1"/>
  <c r="AC91" i="1"/>
  <c r="AD91" i="1"/>
  <c r="CR91" i="1" s="1"/>
  <c r="Q91" i="1" s="1"/>
  <c r="AE91" i="1"/>
  <c r="AF91" i="1"/>
  <c r="AG91" i="1"/>
  <c r="CU91" i="1" s="1"/>
  <c r="T91" i="1" s="1"/>
  <c r="AH91" i="1"/>
  <c r="CV91" i="1" s="1"/>
  <c r="U91" i="1" s="1"/>
  <c r="AI91" i="1"/>
  <c r="AJ91" i="1"/>
  <c r="CS91" i="1"/>
  <c r="R91" i="1" s="1"/>
  <c r="CT91" i="1"/>
  <c r="S91" i="1" s="1"/>
  <c r="CW91" i="1"/>
  <c r="V91" i="1" s="1"/>
  <c r="CX91" i="1"/>
  <c r="W91" i="1" s="1"/>
  <c r="FR91" i="1"/>
  <c r="GL91" i="1"/>
  <c r="GO91" i="1"/>
  <c r="GP91" i="1"/>
  <c r="GV91" i="1"/>
  <c r="HC91" i="1" s="1"/>
  <c r="GX91" i="1" s="1"/>
  <c r="N92" i="1"/>
  <c r="AC92" i="1"/>
  <c r="CQ92" i="1" s="1"/>
  <c r="P92" i="1" s="1"/>
  <c r="AD92" i="1"/>
  <c r="AE92" i="1"/>
  <c r="AF92" i="1"/>
  <c r="CT92" i="1" s="1"/>
  <c r="S92" i="1" s="1"/>
  <c r="AG92" i="1"/>
  <c r="CU92" i="1" s="1"/>
  <c r="T92" i="1" s="1"/>
  <c r="AH92" i="1"/>
  <c r="AI92" i="1"/>
  <c r="AJ92" i="1"/>
  <c r="CX92" i="1" s="1"/>
  <c r="W92" i="1" s="1"/>
  <c r="CR92" i="1"/>
  <c r="Q92" i="1" s="1"/>
  <c r="CS92" i="1"/>
  <c r="R92" i="1" s="1"/>
  <c r="CV92" i="1"/>
  <c r="U92" i="1" s="1"/>
  <c r="CW92" i="1"/>
  <c r="V92" i="1" s="1"/>
  <c r="FR92" i="1"/>
  <c r="GL92" i="1"/>
  <c r="GO92" i="1"/>
  <c r="GP92" i="1"/>
  <c r="GV92" i="1"/>
  <c r="HC92" i="1"/>
  <c r="GX92" i="1" s="1"/>
  <c r="N93" i="1"/>
  <c r="U93" i="1"/>
  <c r="AC93" i="1"/>
  <c r="AD93" i="1"/>
  <c r="AE93" i="1"/>
  <c r="CS93" i="1" s="1"/>
  <c r="R93" i="1" s="1"/>
  <c r="AF93" i="1"/>
  <c r="AB93" i="1" s="1"/>
  <c r="AG93" i="1"/>
  <c r="AH93" i="1"/>
  <c r="AI93" i="1"/>
  <c r="CW93" i="1" s="1"/>
  <c r="V93" i="1" s="1"/>
  <c r="AJ93" i="1"/>
  <c r="CX93" i="1" s="1"/>
  <c r="W93" i="1" s="1"/>
  <c r="CQ93" i="1"/>
  <c r="P93" i="1" s="1"/>
  <c r="CU93" i="1"/>
  <c r="T93" i="1" s="1"/>
  <c r="CV93" i="1"/>
  <c r="FR93" i="1"/>
  <c r="GL93" i="1"/>
  <c r="GO93" i="1"/>
  <c r="GP93" i="1"/>
  <c r="GV93" i="1"/>
  <c r="HC93" i="1"/>
  <c r="GX93" i="1" s="1"/>
  <c r="N94" i="1"/>
  <c r="P94" i="1"/>
  <c r="T94" i="1"/>
  <c r="AC94" i="1"/>
  <c r="AD94" i="1"/>
  <c r="AE94" i="1"/>
  <c r="CS94" i="1" s="1"/>
  <c r="R94" i="1" s="1"/>
  <c r="AF94" i="1"/>
  <c r="AG94" i="1"/>
  <c r="AH94" i="1"/>
  <c r="CV94" i="1" s="1"/>
  <c r="U94" i="1" s="1"/>
  <c r="AI94" i="1"/>
  <c r="CW94" i="1" s="1"/>
  <c r="V94" i="1" s="1"/>
  <c r="AJ94" i="1"/>
  <c r="CQ94" i="1"/>
  <c r="CT94" i="1"/>
  <c r="S94" i="1" s="1"/>
  <c r="CZ94" i="1" s="1"/>
  <c r="Y94" i="1" s="1"/>
  <c r="CU94" i="1"/>
  <c r="CX94" i="1"/>
  <c r="W94" i="1" s="1"/>
  <c r="CY94" i="1"/>
  <c r="X94" i="1" s="1"/>
  <c r="FR94" i="1"/>
  <c r="GL94" i="1"/>
  <c r="GO94" i="1"/>
  <c r="GP94" i="1"/>
  <c r="GV94" i="1"/>
  <c r="HC94" i="1" s="1"/>
  <c r="GX94" i="1" s="1"/>
  <c r="N95" i="1"/>
  <c r="P95" i="1"/>
  <c r="T95" i="1"/>
  <c r="AC95" i="1"/>
  <c r="AD95" i="1"/>
  <c r="CR95" i="1" s="1"/>
  <c r="Q95" i="1" s="1"/>
  <c r="AE95" i="1"/>
  <c r="AF95" i="1"/>
  <c r="AG95" i="1"/>
  <c r="AH95" i="1"/>
  <c r="CV95" i="1" s="1"/>
  <c r="U95" i="1" s="1"/>
  <c r="AI95" i="1"/>
  <c r="AJ95" i="1"/>
  <c r="CQ95" i="1"/>
  <c r="CS95" i="1"/>
  <c r="R95" i="1" s="1"/>
  <c r="CT95" i="1"/>
  <c r="S95" i="1" s="1"/>
  <c r="CU95" i="1"/>
  <c r="CW95" i="1"/>
  <c r="V95" i="1" s="1"/>
  <c r="CX95" i="1"/>
  <c r="W95" i="1" s="1"/>
  <c r="FR95" i="1"/>
  <c r="GL95" i="1"/>
  <c r="GO95" i="1"/>
  <c r="GP95" i="1"/>
  <c r="GV95" i="1"/>
  <c r="HC95" i="1" s="1"/>
  <c r="GX95" i="1" s="1"/>
  <c r="N96" i="1"/>
  <c r="S96" i="1"/>
  <c r="AC96" i="1"/>
  <c r="CQ96" i="1" s="1"/>
  <c r="P96" i="1" s="1"/>
  <c r="AD96" i="1"/>
  <c r="AE96" i="1"/>
  <c r="AF96" i="1"/>
  <c r="AG96" i="1"/>
  <c r="CU96" i="1" s="1"/>
  <c r="T96" i="1" s="1"/>
  <c r="AH96" i="1"/>
  <c r="AI96" i="1"/>
  <c r="AJ96" i="1"/>
  <c r="CR96" i="1"/>
  <c r="Q96" i="1" s="1"/>
  <c r="CP96" i="1" s="1"/>
  <c r="O96" i="1" s="1"/>
  <c r="CS96" i="1"/>
  <c r="R96" i="1" s="1"/>
  <c r="CT96" i="1"/>
  <c r="CV96" i="1"/>
  <c r="U96" i="1" s="1"/>
  <c r="CW96" i="1"/>
  <c r="V96" i="1" s="1"/>
  <c r="CX96" i="1"/>
  <c r="W96" i="1" s="1"/>
  <c r="FR96" i="1"/>
  <c r="GL96" i="1"/>
  <c r="GO96" i="1"/>
  <c r="GP96" i="1"/>
  <c r="GV96" i="1"/>
  <c r="HC96" i="1"/>
  <c r="GX96" i="1" s="1"/>
  <c r="N97" i="1"/>
  <c r="AC97" i="1"/>
  <c r="AD97" i="1"/>
  <c r="AE97" i="1"/>
  <c r="CR97" i="1" s="1"/>
  <c r="Q97" i="1" s="1"/>
  <c r="AF97" i="1"/>
  <c r="CT97" i="1" s="1"/>
  <c r="S97" i="1" s="1"/>
  <c r="AG97" i="1"/>
  <c r="AH97" i="1"/>
  <c r="AI97" i="1"/>
  <c r="CW97" i="1" s="1"/>
  <c r="V97" i="1" s="1"/>
  <c r="AJ97" i="1"/>
  <c r="CX97" i="1" s="1"/>
  <c r="W97" i="1" s="1"/>
  <c r="CQ97" i="1"/>
  <c r="P97" i="1" s="1"/>
  <c r="CS97" i="1"/>
  <c r="R97" i="1" s="1"/>
  <c r="CZ97" i="1" s="1"/>
  <c r="Y97" i="1" s="1"/>
  <c r="CU97" i="1"/>
  <c r="T97" i="1" s="1"/>
  <c r="CV97" i="1"/>
  <c r="U97" i="1" s="1"/>
  <c r="FR97" i="1"/>
  <c r="GL97" i="1"/>
  <c r="GO97" i="1"/>
  <c r="GP97" i="1"/>
  <c r="GV97" i="1"/>
  <c r="HC97" i="1" s="1"/>
  <c r="GX97" i="1" s="1"/>
  <c r="N98" i="1"/>
  <c r="U98" i="1"/>
  <c r="AC98" i="1"/>
  <c r="AB98" i="1" s="1"/>
  <c r="AD98" i="1"/>
  <c r="AE98" i="1"/>
  <c r="CS98" i="1" s="1"/>
  <c r="R98" i="1" s="1"/>
  <c r="AF98" i="1"/>
  <c r="AG98" i="1"/>
  <c r="AH98" i="1"/>
  <c r="AI98" i="1"/>
  <c r="CW98" i="1" s="1"/>
  <c r="V98" i="1" s="1"/>
  <c r="AJ98" i="1"/>
  <c r="CR98" i="1"/>
  <c r="Q98" i="1" s="1"/>
  <c r="CT98" i="1"/>
  <c r="S98" i="1" s="1"/>
  <c r="CU98" i="1"/>
  <c r="T98" i="1" s="1"/>
  <c r="CV98" i="1"/>
  <c r="CX98" i="1"/>
  <c r="W98" i="1" s="1"/>
  <c r="FR98" i="1"/>
  <c r="GL98" i="1"/>
  <c r="GO98" i="1"/>
  <c r="GP98" i="1"/>
  <c r="GV98" i="1"/>
  <c r="HC98" i="1" s="1"/>
  <c r="GX98" i="1"/>
  <c r="N100" i="1"/>
  <c r="R100" i="1"/>
  <c r="AC100" i="1"/>
  <c r="AB100" i="1" s="1"/>
  <c r="AD100" i="1"/>
  <c r="CR100" i="1" s="1"/>
  <c r="Q100" i="1" s="1"/>
  <c r="AE100" i="1"/>
  <c r="AF100" i="1"/>
  <c r="AG100" i="1"/>
  <c r="AH100" i="1"/>
  <c r="CV100" i="1" s="1"/>
  <c r="U100" i="1" s="1"/>
  <c r="AI100" i="1"/>
  <c r="AJ100" i="1"/>
  <c r="CX100" i="1" s="1"/>
  <c r="W100" i="1" s="1"/>
  <c r="CQ100" i="1"/>
  <c r="P100" i="1" s="1"/>
  <c r="CP100" i="1" s="1"/>
  <c r="O100" i="1" s="1"/>
  <c r="CS100" i="1"/>
  <c r="CT100" i="1"/>
  <c r="S100" i="1" s="1"/>
  <c r="CU100" i="1"/>
  <c r="T100" i="1" s="1"/>
  <c r="CW100" i="1"/>
  <c r="V100" i="1" s="1"/>
  <c r="FR100" i="1"/>
  <c r="GL100" i="1"/>
  <c r="GO100" i="1"/>
  <c r="GP100" i="1"/>
  <c r="GV100" i="1"/>
  <c r="HC100" i="1" s="1"/>
  <c r="GX100" i="1" s="1"/>
  <c r="N101" i="1"/>
  <c r="AC101" i="1"/>
  <c r="CQ101" i="1" s="1"/>
  <c r="P101" i="1" s="1"/>
  <c r="AD101" i="1"/>
  <c r="AE101" i="1"/>
  <c r="CR101" i="1" s="1"/>
  <c r="Q101" i="1" s="1"/>
  <c r="AF101" i="1"/>
  <c r="AG101" i="1"/>
  <c r="CU101" i="1" s="1"/>
  <c r="T101" i="1" s="1"/>
  <c r="AH101" i="1"/>
  <c r="AI101" i="1"/>
  <c r="CW101" i="1" s="1"/>
  <c r="V101" i="1" s="1"/>
  <c r="AJ101" i="1"/>
  <c r="CX101" i="1" s="1"/>
  <c r="W101" i="1" s="1"/>
  <c r="CS101" i="1"/>
  <c r="R101" i="1" s="1"/>
  <c r="CT101" i="1"/>
  <c r="S101" i="1" s="1"/>
  <c r="CV101" i="1"/>
  <c r="U101" i="1" s="1"/>
  <c r="FR101" i="1"/>
  <c r="GL101" i="1"/>
  <c r="GO101" i="1"/>
  <c r="GP101" i="1"/>
  <c r="GV101" i="1"/>
  <c r="HC101" i="1"/>
  <c r="GX101" i="1" s="1"/>
  <c r="N102" i="1"/>
  <c r="T102" i="1"/>
  <c r="AC102" i="1"/>
  <c r="AD102" i="1"/>
  <c r="AB102" i="1" s="1"/>
  <c r="AE102" i="1"/>
  <c r="CR102" i="1" s="1"/>
  <c r="Q102" i="1" s="1"/>
  <c r="AF102" i="1"/>
  <c r="CT102" i="1" s="1"/>
  <c r="S102" i="1" s="1"/>
  <c r="AG102" i="1"/>
  <c r="AH102" i="1"/>
  <c r="CV102" i="1" s="1"/>
  <c r="U102" i="1" s="1"/>
  <c r="AI102" i="1"/>
  <c r="CW102" i="1" s="1"/>
  <c r="V102" i="1" s="1"/>
  <c r="AJ102" i="1"/>
  <c r="CX102" i="1" s="1"/>
  <c r="W102" i="1" s="1"/>
  <c r="CQ102" i="1"/>
  <c r="P102" i="1" s="1"/>
  <c r="CS102" i="1"/>
  <c r="R102" i="1" s="1"/>
  <c r="CU102" i="1"/>
  <c r="FR102" i="1"/>
  <c r="GL102" i="1"/>
  <c r="GO102" i="1"/>
  <c r="GP102" i="1"/>
  <c r="GV102" i="1"/>
  <c r="HC102" i="1" s="1"/>
  <c r="GX102" i="1" s="1"/>
  <c r="N103" i="1"/>
  <c r="T103" i="1"/>
  <c r="AC103" i="1"/>
  <c r="AD103" i="1"/>
  <c r="AE103" i="1"/>
  <c r="CS103" i="1" s="1"/>
  <c r="R103" i="1" s="1"/>
  <c r="AF103" i="1"/>
  <c r="AG103" i="1"/>
  <c r="AH103" i="1"/>
  <c r="AI103" i="1"/>
  <c r="CW103" i="1" s="1"/>
  <c r="V103" i="1" s="1"/>
  <c r="AJ103" i="1"/>
  <c r="CQ103" i="1"/>
  <c r="P103" i="1" s="1"/>
  <c r="CP103" i="1" s="1"/>
  <c r="O103" i="1" s="1"/>
  <c r="CR103" i="1"/>
  <c r="Q103" i="1" s="1"/>
  <c r="CT103" i="1"/>
  <c r="S103" i="1" s="1"/>
  <c r="CU103" i="1"/>
  <c r="CV103" i="1"/>
  <c r="U103" i="1" s="1"/>
  <c r="CX103" i="1"/>
  <c r="W103" i="1" s="1"/>
  <c r="FR103" i="1"/>
  <c r="GL103" i="1"/>
  <c r="GO103" i="1"/>
  <c r="GP103" i="1"/>
  <c r="GV103" i="1"/>
  <c r="HC103" i="1" s="1"/>
  <c r="GX103" i="1" s="1"/>
  <c r="N104" i="1"/>
  <c r="V104" i="1"/>
  <c r="AC104" i="1"/>
  <c r="AB104" i="1" s="1"/>
  <c r="AD104" i="1"/>
  <c r="CR104" i="1" s="1"/>
  <c r="Q104" i="1" s="1"/>
  <c r="AE104" i="1"/>
  <c r="AF104" i="1"/>
  <c r="AG104" i="1"/>
  <c r="AH104" i="1"/>
  <c r="CV104" i="1" s="1"/>
  <c r="U104" i="1" s="1"/>
  <c r="AI104" i="1"/>
  <c r="AJ104" i="1"/>
  <c r="CX104" i="1" s="1"/>
  <c r="W104" i="1" s="1"/>
  <c r="CS104" i="1"/>
  <c r="R104" i="1" s="1"/>
  <c r="CT104" i="1"/>
  <c r="S104" i="1" s="1"/>
  <c r="CU104" i="1"/>
  <c r="T104" i="1" s="1"/>
  <c r="CW104" i="1"/>
  <c r="FR104" i="1"/>
  <c r="GL104" i="1"/>
  <c r="GO104" i="1"/>
  <c r="GP104" i="1"/>
  <c r="GV104" i="1"/>
  <c r="HC104" i="1"/>
  <c r="GX104" i="1" s="1"/>
  <c r="N105" i="1"/>
  <c r="U105" i="1"/>
  <c r="AC105" i="1"/>
  <c r="CQ105" i="1" s="1"/>
  <c r="P105" i="1" s="1"/>
  <c r="AD105" i="1"/>
  <c r="AE105" i="1"/>
  <c r="CR105" i="1" s="1"/>
  <c r="Q105" i="1" s="1"/>
  <c r="CP105" i="1" s="1"/>
  <c r="O105" i="1" s="1"/>
  <c r="AF105" i="1"/>
  <c r="AB105" i="1" s="1"/>
  <c r="AG105" i="1"/>
  <c r="CU105" i="1" s="1"/>
  <c r="T105" i="1" s="1"/>
  <c r="AH105" i="1"/>
  <c r="AI105" i="1"/>
  <c r="CW105" i="1" s="1"/>
  <c r="V105" i="1" s="1"/>
  <c r="AJ105" i="1"/>
  <c r="CX105" i="1" s="1"/>
  <c r="W105" i="1" s="1"/>
  <c r="CS105" i="1"/>
  <c r="R105" i="1" s="1"/>
  <c r="CT105" i="1"/>
  <c r="S105" i="1" s="1"/>
  <c r="CV105" i="1"/>
  <c r="FR105" i="1"/>
  <c r="GL105" i="1"/>
  <c r="GO105" i="1"/>
  <c r="GP105" i="1"/>
  <c r="GV105" i="1"/>
  <c r="HC105" i="1"/>
  <c r="GX105" i="1" s="1"/>
  <c r="N106" i="1"/>
  <c r="AC106" i="1"/>
  <c r="AB106" i="1" s="1"/>
  <c r="AD106" i="1"/>
  <c r="AE106" i="1"/>
  <c r="CS106" i="1" s="1"/>
  <c r="R106" i="1" s="1"/>
  <c r="AF106" i="1"/>
  <c r="AG106" i="1"/>
  <c r="AH106" i="1"/>
  <c r="AI106" i="1"/>
  <c r="CW106" i="1" s="1"/>
  <c r="V106" i="1" s="1"/>
  <c r="AJ106" i="1"/>
  <c r="CQ106" i="1"/>
  <c r="P106" i="1" s="1"/>
  <c r="CR106" i="1"/>
  <c r="Q106" i="1" s="1"/>
  <c r="CT106" i="1"/>
  <c r="S106" i="1" s="1"/>
  <c r="CU106" i="1"/>
  <c r="T106" i="1" s="1"/>
  <c r="CV106" i="1"/>
  <c r="U106" i="1" s="1"/>
  <c r="CX106" i="1"/>
  <c r="W106" i="1" s="1"/>
  <c r="FR106" i="1"/>
  <c r="GL106" i="1"/>
  <c r="GO106" i="1"/>
  <c r="GP106" i="1"/>
  <c r="GV106" i="1"/>
  <c r="HC106" i="1" s="1"/>
  <c r="GX106" i="1" s="1"/>
  <c r="N107" i="1"/>
  <c r="AC107" i="1"/>
  <c r="AB107" i="1" s="1"/>
  <c r="AD107" i="1"/>
  <c r="CR107" i="1" s="1"/>
  <c r="Q107" i="1" s="1"/>
  <c r="AE107" i="1"/>
  <c r="AF107" i="1"/>
  <c r="AG107" i="1"/>
  <c r="AH107" i="1"/>
  <c r="CV107" i="1" s="1"/>
  <c r="U107" i="1" s="1"/>
  <c r="AI107" i="1"/>
  <c r="AJ107" i="1"/>
  <c r="CQ107" i="1"/>
  <c r="P107" i="1" s="1"/>
  <c r="CS107" i="1"/>
  <c r="R107" i="1" s="1"/>
  <c r="CT107" i="1"/>
  <c r="S107" i="1" s="1"/>
  <c r="CU107" i="1"/>
  <c r="T107" i="1" s="1"/>
  <c r="CW107" i="1"/>
  <c r="V107" i="1" s="1"/>
  <c r="CX107" i="1"/>
  <c r="W107" i="1" s="1"/>
  <c r="FR107" i="1"/>
  <c r="GL107" i="1"/>
  <c r="GO107" i="1"/>
  <c r="GP107" i="1"/>
  <c r="GV107" i="1"/>
  <c r="HC107" i="1" s="1"/>
  <c r="GX107" i="1" s="1"/>
  <c r="N109" i="1"/>
  <c r="AC109" i="1"/>
  <c r="AB109" i="1" s="1"/>
  <c r="AD109" i="1"/>
  <c r="AE109" i="1"/>
  <c r="AF109" i="1"/>
  <c r="AG109" i="1"/>
  <c r="CU109" i="1" s="1"/>
  <c r="T109" i="1" s="1"/>
  <c r="AH109" i="1"/>
  <c r="AI109" i="1"/>
  <c r="AJ109" i="1"/>
  <c r="CR109" i="1"/>
  <c r="Q109" i="1" s="1"/>
  <c r="CS109" i="1"/>
  <c r="R109" i="1" s="1"/>
  <c r="CT109" i="1"/>
  <c r="S109" i="1" s="1"/>
  <c r="CV109" i="1"/>
  <c r="U109" i="1" s="1"/>
  <c r="CW109" i="1"/>
  <c r="V109" i="1" s="1"/>
  <c r="CX109" i="1"/>
  <c r="W109" i="1" s="1"/>
  <c r="FR109" i="1"/>
  <c r="GL109" i="1"/>
  <c r="GO109" i="1"/>
  <c r="GP109" i="1"/>
  <c r="GV109" i="1"/>
  <c r="HC109" i="1"/>
  <c r="GX109" i="1" s="1"/>
  <c r="N110" i="1"/>
  <c r="AC110" i="1"/>
  <c r="AD110" i="1"/>
  <c r="AE110" i="1"/>
  <c r="AF110" i="1"/>
  <c r="AB110" i="1" s="1"/>
  <c r="AG110" i="1"/>
  <c r="AH110" i="1"/>
  <c r="AI110" i="1"/>
  <c r="AJ110" i="1"/>
  <c r="CX110" i="1" s="1"/>
  <c r="W110" i="1" s="1"/>
  <c r="CQ110" i="1"/>
  <c r="P110" i="1" s="1"/>
  <c r="CR110" i="1"/>
  <c r="Q110" i="1" s="1"/>
  <c r="CS110" i="1"/>
  <c r="R110" i="1" s="1"/>
  <c r="CU110" i="1"/>
  <c r="T110" i="1" s="1"/>
  <c r="CV110" i="1"/>
  <c r="U110" i="1" s="1"/>
  <c r="CW110" i="1"/>
  <c r="V110" i="1" s="1"/>
  <c r="FR110" i="1"/>
  <c r="GL110" i="1"/>
  <c r="GO110" i="1"/>
  <c r="GP110" i="1"/>
  <c r="GV110" i="1"/>
  <c r="HC110" i="1"/>
  <c r="GX110" i="1" s="1"/>
  <c r="N111" i="1"/>
  <c r="AC111" i="1"/>
  <c r="AB111" i="1" s="1"/>
  <c r="AD111" i="1"/>
  <c r="AE111" i="1"/>
  <c r="CS111" i="1" s="1"/>
  <c r="R111" i="1" s="1"/>
  <c r="AF111" i="1"/>
  <c r="AG111" i="1"/>
  <c r="AH111" i="1"/>
  <c r="AI111" i="1"/>
  <c r="CW111" i="1" s="1"/>
  <c r="V111" i="1" s="1"/>
  <c r="AJ111" i="1"/>
  <c r="CQ111" i="1"/>
  <c r="P111" i="1" s="1"/>
  <c r="CR111" i="1"/>
  <c r="Q111" i="1" s="1"/>
  <c r="CT111" i="1"/>
  <c r="S111" i="1" s="1"/>
  <c r="CU111" i="1"/>
  <c r="T111" i="1" s="1"/>
  <c r="CV111" i="1"/>
  <c r="U111" i="1" s="1"/>
  <c r="CX111" i="1"/>
  <c r="W111" i="1" s="1"/>
  <c r="FR111" i="1"/>
  <c r="GL111" i="1"/>
  <c r="GO111" i="1"/>
  <c r="GP111" i="1"/>
  <c r="GV111" i="1"/>
  <c r="HC111" i="1" s="1"/>
  <c r="GX111" i="1" s="1"/>
  <c r="N112" i="1"/>
  <c r="AC112" i="1"/>
  <c r="AB112" i="1" s="1"/>
  <c r="AD112" i="1"/>
  <c r="CR112" i="1" s="1"/>
  <c r="Q112" i="1" s="1"/>
  <c r="AE112" i="1"/>
  <c r="AF112" i="1"/>
  <c r="AG112" i="1"/>
  <c r="AH112" i="1"/>
  <c r="CV112" i="1" s="1"/>
  <c r="U112" i="1" s="1"/>
  <c r="AI112" i="1"/>
  <c r="AJ112" i="1"/>
  <c r="CQ112" i="1"/>
  <c r="P112" i="1" s="1"/>
  <c r="CS112" i="1"/>
  <c r="R112" i="1" s="1"/>
  <c r="CT112" i="1"/>
  <c r="S112" i="1" s="1"/>
  <c r="CU112" i="1"/>
  <c r="T112" i="1" s="1"/>
  <c r="CW112" i="1"/>
  <c r="V112" i="1" s="1"/>
  <c r="CX112" i="1"/>
  <c r="W112" i="1" s="1"/>
  <c r="FR112" i="1"/>
  <c r="GL112" i="1"/>
  <c r="GO112" i="1"/>
  <c r="GP112" i="1"/>
  <c r="GV112" i="1"/>
  <c r="HC112" i="1" s="1"/>
  <c r="GX112" i="1" s="1"/>
  <c r="N113" i="1"/>
  <c r="AC113" i="1"/>
  <c r="AB113" i="1" s="1"/>
  <c r="AD113" i="1"/>
  <c r="AE113" i="1"/>
  <c r="AF113" i="1"/>
  <c r="AG113" i="1"/>
  <c r="CU113" i="1" s="1"/>
  <c r="T113" i="1" s="1"/>
  <c r="AH113" i="1"/>
  <c r="AI113" i="1"/>
  <c r="AJ113" i="1"/>
  <c r="CR113" i="1"/>
  <c r="Q113" i="1" s="1"/>
  <c r="CS113" i="1"/>
  <c r="R113" i="1" s="1"/>
  <c r="CT113" i="1"/>
  <c r="S113" i="1" s="1"/>
  <c r="CV113" i="1"/>
  <c r="U113" i="1" s="1"/>
  <c r="CW113" i="1"/>
  <c r="V113" i="1" s="1"/>
  <c r="CX113" i="1"/>
  <c r="W113" i="1" s="1"/>
  <c r="FR113" i="1"/>
  <c r="GL113" i="1"/>
  <c r="GO113" i="1"/>
  <c r="GP113" i="1"/>
  <c r="GV113" i="1"/>
  <c r="HC113" i="1"/>
  <c r="GX113" i="1" s="1"/>
  <c r="N114" i="1"/>
  <c r="AC114" i="1"/>
  <c r="AD114" i="1"/>
  <c r="AE114" i="1"/>
  <c r="AF114" i="1"/>
  <c r="CT114" i="1" s="1"/>
  <c r="S114" i="1" s="1"/>
  <c r="AG114" i="1"/>
  <c r="AH114" i="1"/>
  <c r="AI114" i="1"/>
  <c r="AJ114" i="1"/>
  <c r="CX114" i="1" s="1"/>
  <c r="W114" i="1" s="1"/>
  <c r="CQ114" i="1"/>
  <c r="P114" i="1" s="1"/>
  <c r="CP114" i="1" s="1"/>
  <c r="O114" i="1" s="1"/>
  <c r="CR114" i="1"/>
  <c r="Q114" i="1" s="1"/>
  <c r="CS114" i="1"/>
  <c r="R114" i="1" s="1"/>
  <c r="CU114" i="1"/>
  <c r="T114" i="1" s="1"/>
  <c r="CV114" i="1"/>
  <c r="U114" i="1" s="1"/>
  <c r="CW114" i="1"/>
  <c r="V114" i="1" s="1"/>
  <c r="FR114" i="1"/>
  <c r="GL114" i="1"/>
  <c r="GO114" i="1"/>
  <c r="GP114" i="1"/>
  <c r="GV114" i="1"/>
  <c r="HC114" i="1"/>
  <c r="GX114" i="1" s="1"/>
  <c r="N116" i="1"/>
  <c r="U116" i="1"/>
  <c r="AC116" i="1"/>
  <c r="AB116" i="1" s="1"/>
  <c r="AD116" i="1"/>
  <c r="AE116" i="1"/>
  <c r="CS116" i="1" s="1"/>
  <c r="R116" i="1" s="1"/>
  <c r="AF116" i="1"/>
  <c r="AG116" i="1"/>
  <c r="AH116" i="1"/>
  <c r="AI116" i="1"/>
  <c r="CW116" i="1" s="1"/>
  <c r="V116" i="1" s="1"/>
  <c r="AJ116" i="1"/>
  <c r="CQ116" i="1"/>
  <c r="P116" i="1" s="1"/>
  <c r="CT116" i="1"/>
  <c r="S116" i="1" s="1"/>
  <c r="CY116" i="1" s="1"/>
  <c r="X116" i="1" s="1"/>
  <c r="CU116" i="1"/>
  <c r="T116" i="1" s="1"/>
  <c r="CV116" i="1"/>
  <c r="CX116" i="1"/>
  <c r="W116" i="1" s="1"/>
  <c r="CZ116" i="1"/>
  <c r="Y116" i="1" s="1"/>
  <c r="FR116" i="1"/>
  <c r="GL116" i="1"/>
  <c r="GO116" i="1"/>
  <c r="GP116" i="1"/>
  <c r="GV116" i="1"/>
  <c r="HC116" i="1" s="1"/>
  <c r="GX116" i="1" s="1"/>
  <c r="N117" i="1"/>
  <c r="T117" i="1"/>
  <c r="AC117" i="1"/>
  <c r="AD117" i="1"/>
  <c r="CR117" i="1" s="1"/>
  <c r="Q117" i="1" s="1"/>
  <c r="AE117" i="1"/>
  <c r="AF117" i="1"/>
  <c r="AG117" i="1"/>
  <c r="AH117" i="1"/>
  <c r="CV117" i="1" s="1"/>
  <c r="U117" i="1" s="1"/>
  <c r="AI117" i="1"/>
  <c r="AJ117" i="1"/>
  <c r="CQ117" i="1"/>
  <c r="P117" i="1" s="1"/>
  <c r="CP117" i="1" s="1"/>
  <c r="O117" i="1" s="1"/>
  <c r="CS117" i="1"/>
  <c r="R117" i="1" s="1"/>
  <c r="CT117" i="1"/>
  <c r="S117" i="1" s="1"/>
  <c r="CU117" i="1"/>
  <c r="CW117" i="1"/>
  <c r="V117" i="1" s="1"/>
  <c r="CX117" i="1"/>
  <c r="W117" i="1" s="1"/>
  <c r="FR117" i="1"/>
  <c r="GL117" i="1"/>
  <c r="GO117" i="1"/>
  <c r="GP117" i="1"/>
  <c r="GV117" i="1"/>
  <c r="HC117" i="1" s="1"/>
  <c r="GX117" i="1" s="1"/>
  <c r="N118" i="1"/>
  <c r="S118" i="1"/>
  <c r="AC118" i="1"/>
  <c r="CQ118" i="1" s="1"/>
  <c r="P118" i="1" s="1"/>
  <c r="AD118" i="1"/>
  <c r="AE118" i="1"/>
  <c r="AF118" i="1"/>
  <c r="AG118" i="1"/>
  <c r="CU118" i="1" s="1"/>
  <c r="T118" i="1" s="1"/>
  <c r="AH118" i="1"/>
  <c r="AI118" i="1"/>
  <c r="AJ118" i="1"/>
  <c r="CX118" i="1" s="1"/>
  <c r="W118" i="1" s="1"/>
  <c r="CP118" i="1"/>
  <c r="O118" i="1" s="1"/>
  <c r="CR118" i="1"/>
  <c r="Q118" i="1" s="1"/>
  <c r="CS118" i="1"/>
  <c r="R118" i="1" s="1"/>
  <c r="CT118" i="1"/>
  <c r="CV118" i="1"/>
  <c r="U118" i="1" s="1"/>
  <c r="CW118" i="1"/>
  <c r="V118" i="1" s="1"/>
  <c r="FR118" i="1"/>
  <c r="GL118" i="1"/>
  <c r="GO118" i="1"/>
  <c r="GP118" i="1"/>
  <c r="GV118" i="1"/>
  <c r="HC118" i="1"/>
  <c r="GX118" i="1" s="1"/>
  <c r="N119" i="1"/>
  <c r="R119" i="1"/>
  <c r="AC119" i="1"/>
  <c r="AD119" i="1"/>
  <c r="AE119" i="1"/>
  <c r="CR119" i="1" s="1"/>
  <c r="Q119" i="1" s="1"/>
  <c r="AF119" i="1"/>
  <c r="CT119" i="1" s="1"/>
  <c r="S119" i="1" s="1"/>
  <c r="CY119" i="1" s="1"/>
  <c r="X119" i="1" s="1"/>
  <c r="AG119" i="1"/>
  <c r="AH119" i="1"/>
  <c r="AI119" i="1"/>
  <c r="CW119" i="1" s="1"/>
  <c r="V119" i="1" s="1"/>
  <c r="AJ119" i="1"/>
  <c r="CX119" i="1" s="1"/>
  <c r="W119" i="1" s="1"/>
  <c r="CQ119" i="1"/>
  <c r="P119" i="1" s="1"/>
  <c r="CS119" i="1"/>
  <c r="CU119" i="1"/>
  <c r="T119" i="1" s="1"/>
  <c r="CV119" i="1"/>
  <c r="U119" i="1" s="1"/>
  <c r="FR119" i="1"/>
  <c r="GL119" i="1"/>
  <c r="GO119" i="1"/>
  <c r="GP119" i="1"/>
  <c r="GV119" i="1"/>
  <c r="HC119" i="1"/>
  <c r="GX119" i="1" s="1"/>
  <c r="N120" i="1"/>
  <c r="P120" i="1"/>
  <c r="T120" i="1"/>
  <c r="AC120" i="1"/>
  <c r="AD120" i="1"/>
  <c r="AE120" i="1"/>
  <c r="CS120" i="1" s="1"/>
  <c r="R120" i="1" s="1"/>
  <c r="AF120" i="1"/>
  <c r="AG120" i="1"/>
  <c r="AH120" i="1"/>
  <c r="CV120" i="1" s="1"/>
  <c r="U120" i="1" s="1"/>
  <c r="AI120" i="1"/>
  <c r="CW120" i="1" s="1"/>
  <c r="V120" i="1" s="1"/>
  <c r="AJ120" i="1"/>
  <c r="CQ120" i="1"/>
  <c r="CT120" i="1"/>
  <c r="S120" i="1" s="1"/>
  <c r="CZ120" i="1" s="1"/>
  <c r="Y120" i="1" s="1"/>
  <c r="CU120" i="1"/>
  <c r="CX120" i="1"/>
  <c r="W120" i="1" s="1"/>
  <c r="CY120" i="1"/>
  <c r="X120" i="1" s="1"/>
  <c r="FR120" i="1"/>
  <c r="GL120" i="1"/>
  <c r="GO120" i="1"/>
  <c r="GP120" i="1"/>
  <c r="GV120" i="1"/>
  <c r="HC120" i="1" s="1"/>
  <c r="GX120" i="1" s="1"/>
  <c r="N121" i="1"/>
  <c r="P121" i="1"/>
  <c r="T121" i="1"/>
  <c r="AC121" i="1"/>
  <c r="AD121" i="1"/>
  <c r="CR121" i="1" s="1"/>
  <c r="Q121" i="1" s="1"/>
  <c r="AE121" i="1"/>
  <c r="AF121" i="1"/>
  <c r="AG121" i="1"/>
  <c r="AH121" i="1"/>
  <c r="CV121" i="1" s="1"/>
  <c r="U121" i="1" s="1"/>
  <c r="AI121" i="1"/>
  <c r="AJ121" i="1"/>
  <c r="CQ121" i="1"/>
  <c r="CS121" i="1"/>
  <c r="R121" i="1" s="1"/>
  <c r="CT121" i="1"/>
  <c r="S121" i="1" s="1"/>
  <c r="CU121" i="1"/>
  <c r="CW121" i="1"/>
  <c r="V121" i="1" s="1"/>
  <c r="CX121" i="1"/>
  <c r="W121" i="1" s="1"/>
  <c r="FR121" i="1"/>
  <c r="GL121" i="1"/>
  <c r="GO121" i="1"/>
  <c r="GP121" i="1"/>
  <c r="GV121" i="1"/>
  <c r="HC121" i="1" s="1"/>
  <c r="GX121" i="1" s="1"/>
  <c r="N123" i="1"/>
  <c r="S123" i="1"/>
  <c r="AC123" i="1"/>
  <c r="CQ123" i="1" s="1"/>
  <c r="P123" i="1" s="1"/>
  <c r="AD123" i="1"/>
  <c r="AE123" i="1"/>
  <c r="AF123" i="1"/>
  <c r="AG123" i="1"/>
  <c r="CU123" i="1" s="1"/>
  <c r="T123" i="1" s="1"/>
  <c r="AH123" i="1"/>
  <c r="AI123" i="1"/>
  <c r="AJ123" i="1"/>
  <c r="CR123" i="1"/>
  <c r="Q123" i="1" s="1"/>
  <c r="CP123" i="1" s="1"/>
  <c r="O123" i="1" s="1"/>
  <c r="CS123" i="1"/>
  <c r="R123" i="1" s="1"/>
  <c r="CT123" i="1"/>
  <c r="CV123" i="1"/>
  <c r="U123" i="1" s="1"/>
  <c r="CW123" i="1"/>
  <c r="V123" i="1" s="1"/>
  <c r="CX123" i="1"/>
  <c r="W123" i="1" s="1"/>
  <c r="FR123" i="1"/>
  <c r="GL123" i="1"/>
  <c r="GO123" i="1"/>
  <c r="GP123" i="1"/>
  <c r="GV123" i="1"/>
  <c r="HC123" i="1"/>
  <c r="GX123" i="1" s="1"/>
  <c r="N124" i="1"/>
  <c r="T124" i="1"/>
  <c r="AC124" i="1"/>
  <c r="AD124" i="1"/>
  <c r="AB124" i="1" s="1"/>
  <c r="AE124" i="1"/>
  <c r="CR124" i="1" s="1"/>
  <c r="Q124" i="1" s="1"/>
  <c r="AF124" i="1"/>
  <c r="CT124" i="1" s="1"/>
  <c r="S124" i="1" s="1"/>
  <c r="AG124" i="1"/>
  <c r="AH124" i="1"/>
  <c r="CV124" i="1" s="1"/>
  <c r="U124" i="1" s="1"/>
  <c r="AI124" i="1"/>
  <c r="CW124" i="1" s="1"/>
  <c r="V124" i="1" s="1"/>
  <c r="AJ124" i="1"/>
  <c r="CX124" i="1" s="1"/>
  <c r="W124" i="1" s="1"/>
  <c r="CQ124" i="1"/>
  <c r="P124" i="1" s="1"/>
  <c r="CS124" i="1"/>
  <c r="R124" i="1" s="1"/>
  <c r="CU124" i="1"/>
  <c r="FR124" i="1"/>
  <c r="GL124" i="1"/>
  <c r="GO124" i="1"/>
  <c r="GP124" i="1"/>
  <c r="GV124" i="1"/>
  <c r="HC124" i="1" s="1"/>
  <c r="GX124" i="1" s="1"/>
  <c r="N125" i="1"/>
  <c r="T125" i="1"/>
  <c r="AC125" i="1"/>
  <c r="AD125" i="1"/>
  <c r="AE125" i="1"/>
  <c r="CS125" i="1" s="1"/>
  <c r="R125" i="1" s="1"/>
  <c r="AF125" i="1"/>
  <c r="AG125" i="1"/>
  <c r="AH125" i="1"/>
  <c r="AI125" i="1"/>
  <c r="CW125" i="1" s="1"/>
  <c r="V125" i="1" s="1"/>
  <c r="AJ125" i="1"/>
  <c r="CQ125" i="1"/>
  <c r="P125" i="1" s="1"/>
  <c r="CR125" i="1"/>
  <c r="Q125" i="1" s="1"/>
  <c r="CT125" i="1"/>
  <c r="S125" i="1" s="1"/>
  <c r="CU125" i="1"/>
  <c r="CV125" i="1"/>
  <c r="U125" i="1" s="1"/>
  <c r="CX125" i="1"/>
  <c r="W125" i="1" s="1"/>
  <c r="FR125" i="1"/>
  <c r="GL125" i="1"/>
  <c r="GO125" i="1"/>
  <c r="GP125" i="1"/>
  <c r="GV125" i="1"/>
  <c r="HC125" i="1" s="1"/>
  <c r="GX125" i="1" s="1"/>
  <c r="N126" i="1"/>
  <c r="V126" i="1"/>
  <c r="AC126" i="1"/>
  <c r="AB126" i="1" s="1"/>
  <c r="AD126" i="1"/>
  <c r="CR126" i="1" s="1"/>
  <c r="Q126" i="1" s="1"/>
  <c r="AE126" i="1"/>
  <c r="AF126" i="1"/>
  <c r="AG126" i="1"/>
  <c r="AH126" i="1"/>
  <c r="CV126" i="1" s="1"/>
  <c r="U126" i="1" s="1"/>
  <c r="AI126" i="1"/>
  <c r="AJ126" i="1"/>
  <c r="CX126" i="1" s="1"/>
  <c r="W126" i="1" s="1"/>
  <c r="CS126" i="1"/>
  <c r="R126" i="1" s="1"/>
  <c r="CT126" i="1"/>
  <c r="S126" i="1" s="1"/>
  <c r="CU126" i="1"/>
  <c r="T126" i="1" s="1"/>
  <c r="CW126" i="1"/>
  <c r="FR126" i="1"/>
  <c r="GL126" i="1"/>
  <c r="GO126" i="1"/>
  <c r="GP126" i="1"/>
  <c r="GV126" i="1"/>
  <c r="HC126" i="1"/>
  <c r="GX126" i="1" s="1"/>
  <c r="N128" i="1"/>
  <c r="U128" i="1"/>
  <c r="AC128" i="1"/>
  <c r="CQ128" i="1" s="1"/>
  <c r="P128" i="1" s="1"/>
  <c r="AD128" i="1"/>
  <c r="AE128" i="1"/>
  <c r="CR128" i="1" s="1"/>
  <c r="Q128" i="1" s="1"/>
  <c r="CP128" i="1" s="1"/>
  <c r="O128" i="1" s="1"/>
  <c r="AF128" i="1"/>
  <c r="AB128" i="1" s="1"/>
  <c r="AG128" i="1"/>
  <c r="CU128" i="1" s="1"/>
  <c r="T128" i="1" s="1"/>
  <c r="AH128" i="1"/>
  <c r="AI128" i="1"/>
  <c r="CW128" i="1" s="1"/>
  <c r="V128" i="1" s="1"/>
  <c r="AJ128" i="1"/>
  <c r="CX128" i="1" s="1"/>
  <c r="W128" i="1" s="1"/>
  <c r="CS128" i="1"/>
  <c r="R128" i="1" s="1"/>
  <c r="CT128" i="1"/>
  <c r="S128" i="1" s="1"/>
  <c r="CV128" i="1"/>
  <c r="FR128" i="1"/>
  <c r="GL128" i="1"/>
  <c r="GN128" i="1"/>
  <c r="GO128" i="1"/>
  <c r="GV128" i="1"/>
  <c r="HC128" i="1"/>
  <c r="GX128" i="1" s="1"/>
  <c r="N129" i="1"/>
  <c r="R129" i="1"/>
  <c r="CZ129" i="1" s="1"/>
  <c r="Y129" i="1" s="1"/>
  <c r="AC129" i="1"/>
  <c r="AD129" i="1"/>
  <c r="AB129" i="1" s="1"/>
  <c r="AE129" i="1"/>
  <c r="AF129" i="1"/>
  <c r="CT129" i="1" s="1"/>
  <c r="S129" i="1" s="1"/>
  <c r="CY129" i="1" s="1"/>
  <c r="X129" i="1" s="1"/>
  <c r="AG129" i="1"/>
  <c r="AH129" i="1"/>
  <c r="CV129" i="1" s="1"/>
  <c r="U129" i="1" s="1"/>
  <c r="AI129" i="1"/>
  <c r="AJ129" i="1"/>
  <c r="CX129" i="1" s="1"/>
  <c r="W129" i="1" s="1"/>
  <c r="CQ129" i="1"/>
  <c r="P129" i="1" s="1"/>
  <c r="CR129" i="1"/>
  <c r="Q129" i="1" s="1"/>
  <c r="CS129" i="1"/>
  <c r="CU129" i="1"/>
  <c r="T129" i="1" s="1"/>
  <c r="CW129" i="1"/>
  <c r="V129" i="1" s="1"/>
  <c r="FR129" i="1"/>
  <c r="GL129" i="1"/>
  <c r="GN129" i="1"/>
  <c r="GO129" i="1"/>
  <c r="GV129" i="1"/>
  <c r="HC129" i="1" s="1"/>
  <c r="GX129" i="1" s="1"/>
  <c r="N130" i="1"/>
  <c r="T130" i="1"/>
  <c r="AC130" i="1"/>
  <c r="AD130" i="1"/>
  <c r="AE130" i="1"/>
  <c r="CS130" i="1" s="1"/>
  <c r="R130" i="1" s="1"/>
  <c r="AF130" i="1"/>
  <c r="AG130" i="1"/>
  <c r="AH130" i="1"/>
  <c r="AI130" i="1"/>
  <c r="CW130" i="1" s="1"/>
  <c r="V130" i="1" s="1"/>
  <c r="AJ130" i="1"/>
  <c r="CQ130" i="1"/>
  <c r="P130" i="1" s="1"/>
  <c r="CR130" i="1"/>
  <c r="Q130" i="1" s="1"/>
  <c r="CT130" i="1"/>
  <c r="S130" i="1" s="1"/>
  <c r="CU130" i="1"/>
  <c r="CV130" i="1"/>
  <c r="U130" i="1" s="1"/>
  <c r="CX130" i="1"/>
  <c r="W130" i="1" s="1"/>
  <c r="FR130" i="1"/>
  <c r="GL130" i="1"/>
  <c r="GO130" i="1"/>
  <c r="GP130" i="1"/>
  <c r="GV130" i="1"/>
  <c r="HC130" i="1" s="1"/>
  <c r="GX130" i="1" s="1"/>
  <c r="N131" i="1"/>
  <c r="P131" i="1"/>
  <c r="CP131" i="1" s="1"/>
  <c r="O131" i="1" s="1"/>
  <c r="AC131" i="1"/>
  <c r="AB131" i="1" s="1"/>
  <c r="AD131" i="1"/>
  <c r="AE131" i="1"/>
  <c r="CS131" i="1" s="1"/>
  <c r="R131" i="1" s="1"/>
  <c r="AF131" i="1"/>
  <c r="AG131" i="1"/>
  <c r="AH131" i="1"/>
  <c r="AI131" i="1"/>
  <c r="CW131" i="1" s="1"/>
  <c r="V131" i="1" s="1"/>
  <c r="AJ131" i="1"/>
  <c r="CQ131" i="1"/>
  <c r="CR131" i="1"/>
  <c r="Q131" i="1" s="1"/>
  <c r="CT131" i="1"/>
  <c r="S131" i="1" s="1"/>
  <c r="CU131" i="1"/>
  <c r="T131" i="1" s="1"/>
  <c r="CV131" i="1"/>
  <c r="U131" i="1" s="1"/>
  <c r="CX131" i="1"/>
  <c r="W131" i="1" s="1"/>
  <c r="FR131" i="1"/>
  <c r="GL131" i="1"/>
  <c r="GO131" i="1"/>
  <c r="GP131" i="1"/>
  <c r="GV131" i="1"/>
  <c r="HC131" i="1" s="1"/>
  <c r="GX131" i="1" s="1"/>
  <c r="N132" i="1"/>
  <c r="AC132" i="1"/>
  <c r="AB132" i="1" s="1"/>
  <c r="AD132" i="1"/>
  <c r="CR132" i="1" s="1"/>
  <c r="Q132" i="1" s="1"/>
  <c r="AE132" i="1"/>
  <c r="AF132" i="1"/>
  <c r="AG132" i="1"/>
  <c r="AH132" i="1"/>
  <c r="CV132" i="1" s="1"/>
  <c r="U132" i="1" s="1"/>
  <c r="AI132" i="1"/>
  <c r="AJ132" i="1"/>
  <c r="CQ132" i="1"/>
  <c r="P132" i="1" s="1"/>
  <c r="CP132" i="1" s="1"/>
  <c r="O132" i="1" s="1"/>
  <c r="CS132" i="1"/>
  <c r="R132" i="1" s="1"/>
  <c r="CT132" i="1"/>
  <c r="S132" i="1" s="1"/>
  <c r="CU132" i="1"/>
  <c r="T132" i="1" s="1"/>
  <c r="CW132" i="1"/>
  <c r="V132" i="1" s="1"/>
  <c r="CX132" i="1"/>
  <c r="W132" i="1" s="1"/>
  <c r="FR132" i="1"/>
  <c r="GL132" i="1"/>
  <c r="GO132" i="1"/>
  <c r="GP132" i="1"/>
  <c r="GV132" i="1"/>
  <c r="HC132" i="1" s="1"/>
  <c r="GX132" i="1" s="1"/>
  <c r="N133" i="1"/>
  <c r="AC133" i="1"/>
  <c r="AB133" i="1" s="1"/>
  <c r="AD133" i="1"/>
  <c r="AE133" i="1"/>
  <c r="AF133" i="1"/>
  <c r="AG133" i="1"/>
  <c r="CU133" i="1" s="1"/>
  <c r="T133" i="1" s="1"/>
  <c r="AH133" i="1"/>
  <c r="AI133" i="1"/>
  <c r="AJ133" i="1"/>
  <c r="CR133" i="1"/>
  <c r="Q133" i="1" s="1"/>
  <c r="CS133" i="1"/>
  <c r="R133" i="1" s="1"/>
  <c r="CT133" i="1"/>
  <c r="S133" i="1" s="1"/>
  <c r="CV133" i="1"/>
  <c r="U133" i="1" s="1"/>
  <c r="CW133" i="1"/>
  <c r="V133" i="1" s="1"/>
  <c r="CX133" i="1"/>
  <c r="W133" i="1" s="1"/>
  <c r="FR133" i="1"/>
  <c r="GL133" i="1"/>
  <c r="GO133" i="1"/>
  <c r="GP133" i="1"/>
  <c r="GV133" i="1"/>
  <c r="HC133" i="1"/>
  <c r="GX133" i="1" s="1"/>
  <c r="N134" i="1"/>
  <c r="AC134" i="1"/>
  <c r="AD134" i="1"/>
  <c r="AE134" i="1"/>
  <c r="AF134" i="1"/>
  <c r="AB134" i="1" s="1"/>
  <c r="AG134" i="1"/>
  <c r="AH134" i="1"/>
  <c r="AI134" i="1"/>
  <c r="AJ134" i="1"/>
  <c r="CX134" i="1" s="1"/>
  <c r="W134" i="1" s="1"/>
  <c r="CQ134" i="1"/>
  <c r="P134" i="1" s="1"/>
  <c r="CR134" i="1"/>
  <c r="Q134" i="1" s="1"/>
  <c r="CS134" i="1"/>
  <c r="R134" i="1" s="1"/>
  <c r="CU134" i="1"/>
  <c r="T134" i="1" s="1"/>
  <c r="CV134" i="1"/>
  <c r="U134" i="1" s="1"/>
  <c r="CW134" i="1"/>
  <c r="V134" i="1" s="1"/>
  <c r="FR134" i="1"/>
  <c r="GL134" i="1"/>
  <c r="GO134" i="1"/>
  <c r="GP134" i="1"/>
  <c r="GV134" i="1"/>
  <c r="HC134" i="1"/>
  <c r="GX134" i="1" s="1"/>
  <c r="N135" i="1"/>
  <c r="AC135" i="1"/>
  <c r="AB135" i="1" s="1"/>
  <c r="AD135" i="1"/>
  <c r="AE135" i="1"/>
  <c r="CS135" i="1" s="1"/>
  <c r="R135" i="1" s="1"/>
  <c r="AF135" i="1"/>
  <c r="AG135" i="1"/>
  <c r="AH135" i="1"/>
  <c r="AI135" i="1"/>
  <c r="CW135" i="1" s="1"/>
  <c r="V135" i="1" s="1"/>
  <c r="AJ135" i="1"/>
  <c r="CQ135" i="1"/>
  <c r="P135" i="1" s="1"/>
  <c r="CR135" i="1"/>
  <c r="Q135" i="1" s="1"/>
  <c r="CT135" i="1"/>
  <c r="S135" i="1" s="1"/>
  <c r="CU135" i="1"/>
  <c r="T135" i="1" s="1"/>
  <c r="CV135" i="1"/>
  <c r="U135" i="1" s="1"/>
  <c r="CX135" i="1"/>
  <c r="W135" i="1" s="1"/>
  <c r="FR135" i="1"/>
  <c r="GL135" i="1"/>
  <c r="GO135" i="1"/>
  <c r="GP135" i="1"/>
  <c r="GV135" i="1"/>
  <c r="HC135" i="1" s="1"/>
  <c r="GX135" i="1" s="1"/>
  <c r="N136" i="1"/>
  <c r="AC136" i="1"/>
  <c r="AB136" i="1" s="1"/>
  <c r="AD136" i="1"/>
  <c r="CR136" i="1" s="1"/>
  <c r="Q136" i="1" s="1"/>
  <c r="AE136" i="1"/>
  <c r="AF136" i="1"/>
  <c r="AG136" i="1"/>
  <c r="AH136" i="1"/>
  <c r="CV136" i="1" s="1"/>
  <c r="U136" i="1" s="1"/>
  <c r="AI136" i="1"/>
  <c r="AJ136" i="1"/>
  <c r="CQ136" i="1"/>
  <c r="P136" i="1" s="1"/>
  <c r="CS136" i="1"/>
  <c r="R136" i="1" s="1"/>
  <c r="CT136" i="1"/>
  <c r="S136" i="1" s="1"/>
  <c r="CU136" i="1"/>
  <c r="T136" i="1" s="1"/>
  <c r="CW136" i="1"/>
  <c r="V136" i="1" s="1"/>
  <c r="CX136" i="1"/>
  <c r="W136" i="1" s="1"/>
  <c r="FR136" i="1"/>
  <c r="GL136" i="1"/>
  <c r="GO136" i="1"/>
  <c r="GP136" i="1"/>
  <c r="GV136" i="1"/>
  <c r="HC136" i="1" s="1"/>
  <c r="GX136" i="1" s="1"/>
  <c r="N137" i="1"/>
  <c r="AC137" i="1"/>
  <c r="AB137" i="1" s="1"/>
  <c r="AD137" i="1"/>
  <c r="AE137" i="1"/>
  <c r="AF137" i="1"/>
  <c r="AG137" i="1"/>
  <c r="CU137" i="1" s="1"/>
  <c r="T137" i="1" s="1"/>
  <c r="AH137" i="1"/>
  <c r="AI137" i="1"/>
  <c r="AJ137" i="1"/>
  <c r="CR137" i="1"/>
  <c r="Q137" i="1" s="1"/>
  <c r="CS137" i="1"/>
  <c r="R137" i="1" s="1"/>
  <c r="CT137" i="1"/>
  <c r="S137" i="1" s="1"/>
  <c r="CV137" i="1"/>
  <c r="U137" i="1" s="1"/>
  <c r="CW137" i="1"/>
  <c r="V137" i="1" s="1"/>
  <c r="CX137" i="1"/>
  <c r="W137" i="1" s="1"/>
  <c r="FR137" i="1"/>
  <c r="GL137" i="1"/>
  <c r="GO137" i="1"/>
  <c r="GP137" i="1"/>
  <c r="GV137" i="1"/>
  <c r="HC137" i="1"/>
  <c r="GX137" i="1" s="1"/>
  <c r="N138" i="1"/>
  <c r="AC138" i="1"/>
  <c r="AD138" i="1"/>
  <c r="AE138" i="1"/>
  <c r="AF138" i="1"/>
  <c r="AB138" i="1" s="1"/>
  <c r="AG138" i="1"/>
  <c r="AH138" i="1"/>
  <c r="AI138" i="1"/>
  <c r="AJ138" i="1"/>
  <c r="CX138" i="1" s="1"/>
  <c r="W138" i="1" s="1"/>
  <c r="CQ138" i="1"/>
  <c r="P138" i="1" s="1"/>
  <c r="CR138" i="1"/>
  <c r="Q138" i="1" s="1"/>
  <c r="CS138" i="1"/>
  <c r="R138" i="1" s="1"/>
  <c r="CU138" i="1"/>
  <c r="T138" i="1" s="1"/>
  <c r="CV138" i="1"/>
  <c r="U138" i="1" s="1"/>
  <c r="CW138" i="1"/>
  <c r="V138" i="1" s="1"/>
  <c r="FR138" i="1"/>
  <c r="GL138" i="1"/>
  <c r="GO138" i="1"/>
  <c r="GP138" i="1"/>
  <c r="GV138" i="1"/>
  <c r="HC138" i="1"/>
  <c r="GX138" i="1" s="1"/>
  <c r="N139" i="1"/>
  <c r="AC139" i="1"/>
  <c r="AB139" i="1" s="1"/>
  <c r="AD139" i="1"/>
  <c r="AE139" i="1"/>
  <c r="CS139" i="1" s="1"/>
  <c r="R139" i="1" s="1"/>
  <c r="AF139" i="1"/>
  <c r="AG139" i="1"/>
  <c r="AH139" i="1"/>
  <c r="AI139" i="1"/>
  <c r="CW139" i="1" s="1"/>
  <c r="V139" i="1" s="1"/>
  <c r="AJ139" i="1"/>
  <c r="CQ139" i="1"/>
  <c r="P139" i="1" s="1"/>
  <c r="CP139" i="1" s="1"/>
  <c r="O139" i="1" s="1"/>
  <c r="CR139" i="1"/>
  <c r="Q139" i="1" s="1"/>
  <c r="CT139" i="1"/>
  <c r="S139" i="1" s="1"/>
  <c r="CU139" i="1"/>
  <c r="T139" i="1" s="1"/>
  <c r="CV139" i="1"/>
  <c r="U139" i="1" s="1"/>
  <c r="CX139" i="1"/>
  <c r="W139" i="1" s="1"/>
  <c r="FR139" i="1"/>
  <c r="GL139" i="1"/>
  <c r="GO139" i="1"/>
  <c r="GP139" i="1"/>
  <c r="GV139" i="1"/>
  <c r="HC139" i="1" s="1"/>
  <c r="GX139" i="1" s="1"/>
  <c r="N140" i="1"/>
  <c r="AC140" i="1"/>
  <c r="AB140" i="1" s="1"/>
  <c r="AD140" i="1"/>
  <c r="CR140" i="1" s="1"/>
  <c r="Q140" i="1" s="1"/>
  <c r="AE140" i="1"/>
  <c r="AF140" i="1"/>
  <c r="AG140" i="1"/>
  <c r="AH140" i="1"/>
  <c r="CV140" i="1" s="1"/>
  <c r="U140" i="1" s="1"/>
  <c r="AI140" i="1"/>
  <c r="AJ140" i="1"/>
  <c r="CQ140" i="1"/>
  <c r="P140" i="1" s="1"/>
  <c r="CP140" i="1" s="1"/>
  <c r="O140" i="1" s="1"/>
  <c r="CS140" i="1"/>
  <c r="R140" i="1" s="1"/>
  <c r="CT140" i="1"/>
  <c r="S140" i="1" s="1"/>
  <c r="CU140" i="1"/>
  <c r="T140" i="1" s="1"/>
  <c r="CW140" i="1"/>
  <c r="V140" i="1" s="1"/>
  <c r="CX140" i="1"/>
  <c r="W140" i="1" s="1"/>
  <c r="FR140" i="1"/>
  <c r="GL140" i="1"/>
  <c r="GO140" i="1"/>
  <c r="GP140" i="1"/>
  <c r="GV140" i="1"/>
  <c r="HC140" i="1" s="1"/>
  <c r="GX140" i="1" s="1"/>
  <c r="N141" i="1"/>
  <c r="AC141" i="1"/>
  <c r="AB141" i="1" s="1"/>
  <c r="AD141" i="1"/>
  <c r="AE141" i="1"/>
  <c r="AF141" i="1"/>
  <c r="AG141" i="1"/>
  <c r="CU141" i="1" s="1"/>
  <c r="T141" i="1" s="1"/>
  <c r="AH141" i="1"/>
  <c r="AI141" i="1"/>
  <c r="AJ141" i="1"/>
  <c r="CR141" i="1"/>
  <c r="Q141" i="1" s="1"/>
  <c r="CS141" i="1"/>
  <c r="R141" i="1" s="1"/>
  <c r="CT141" i="1"/>
  <c r="S141" i="1" s="1"/>
  <c r="CV141" i="1"/>
  <c r="U141" i="1" s="1"/>
  <c r="CW141" i="1"/>
  <c r="V141" i="1" s="1"/>
  <c r="CX141" i="1"/>
  <c r="W141" i="1" s="1"/>
  <c r="FR141" i="1"/>
  <c r="GL141" i="1"/>
  <c r="GO141" i="1"/>
  <c r="GP141" i="1"/>
  <c r="GV141" i="1"/>
  <c r="HC141" i="1"/>
  <c r="GX141" i="1" s="1"/>
  <c r="N142" i="1"/>
  <c r="AC142" i="1"/>
  <c r="AD142" i="1"/>
  <c r="AE142" i="1"/>
  <c r="AF142" i="1"/>
  <c r="AB142" i="1" s="1"/>
  <c r="AG142" i="1"/>
  <c r="AH142" i="1"/>
  <c r="AI142" i="1"/>
  <c r="AJ142" i="1"/>
  <c r="CX142" i="1" s="1"/>
  <c r="W142" i="1" s="1"/>
  <c r="CQ142" i="1"/>
  <c r="P142" i="1" s="1"/>
  <c r="CR142" i="1"/>
  <c r="Q142" i="1" s="1"/>
  <c r="CS142" i="1"/>
  <c r="R142" i="1" s="1"/>
  <c r="CU142" i="1"/>
  <c r="T142" i="1" s="1"/>
  <c r="CV142" i="1"/>
  <c r="U142" i="1" s="1"/>
  <c r="CW142" i="1"/>
  <c r="V142" i="1" s="1"/>
  <c r="FR142" i="1"/>
  <c r="GL142" i="1"/>
  <c r="GO142" i="1"/>
  <c r="GP142" i="1"/>
  <c r="GV142" i="1"/>
  <c r="HC142" i="1"/>
  <c r="GX142" i="1" s="1"/>
  <c r="N143" i="1"/>
  <c r="AC143" i="1"/>
  <c r="AB143" i="1" s="1"/>
  <c r="AD143" i="1"/>
  <c r="AE143" i="1"/>
  <c r="CS143" i="1" s="1"/>
  <c r="R143" i="1" s="1"/>
  <c r="AF143" i="1"/>
  <c r="AG143" i="1"/>
  <c r="AH143" i="1"/>
  <c r="AI143" i="1"/>
  <c r="CW143" i="1" s="1"/>
  <c r="V143" i="1" s="1"/>
  <c r="AJ143" i="1"/>
  <c r="CQ143" i="1"/>
  <c r="P143" i="1" s="1"/>
  <c r="CR143" i="1"/>
  <c r="Q143" i="1" s="1"/>
  <c r="CT143" i="1"/>
  <c r="S143" i="1" s="1"/>
  <c r="CU143" i="1"/>
  <c r="T143" i="1" s="1"/>
  <c r="CV143" i="1"/>
  <c r="U143" i="1" s="1"/>
  <c r="CX143" i="1"/>
  <c r="W143" i="1" s="1"/>
  <c r="FR143" i="1"/>
  <c r="GL143" i="1"/>
  <c r="GO143" i="1"/>
  <c r="GP143" i="1"/>
  <c r="GV143" i="1"/>
  <c r="HC143" i="1" s="1"/>
  <c r="GX143" i="1" s="1"/>
  <c r="N144" i="1"/>
  <c r="AC144" i="1"/>
  <c r="AB144" i="1" s="1"/>
  <c r="AD144" i="1"/>
  <c r="CR144" i="1" s="1"/>
  <c r="Q144" i="1" s="1"/>
  <c r="AE144" i="1"/>
  <c r="AF144" i="1"/>
  <c r="AG144" i="1"/>
  <c r="AH144" i="1"/>
  <c r="CV144" i="1" s="1"/>
  <c r="U144" i="1" s="1"/>
  <c r="AI144" i="1"/>
  <c r="AJ144" i="1"/>
  <c r="CQ144" i="1"/>
  <c r="P144" i="1" s="1"/>
  <c r="CS144" i="1"/>
  <c r="R144" i="1" s="1"/>
  <c r="CT144" i="1"/>
  <c r="S144" i="1" s="1"/>
  <c r="CU144" i="1"/>
  <c r="T144" i="1" s="1"/>
  <c r="CW144" i="1"/>
  <c r="V144" i="1" s="1"/>
  <c r="CX144" i="1"/>
  <c r="W144" i="1" s="1"/>
  <c r="FR144" i="1"/>
  <c r="GL144" i="1"/>
  <c r="GO144" i="1"/>
  <c r="GP144" i="1"/>
  <c r="GV144" i="1"/>
  <c r="HC144" i="1" s="1"/>
  <c r="GX144" i="1" s="1"/>
  <c r="N145" i="1"/>
  <c r="AC145" i="1"/>
  <c r="AB145" i="1" s="1"/>
  <c r="AD145" i="1"/>
  <c r="AE145" i="1"/>
  <c r="AF145" i="1"/>
  <c r="AG145" i="1"/>
  <c r="CU145" i="1" s="1"/>
  <c r="T145" i="1" s="1"/>
  <c r="AH145" i="1"/>
  <c r="AI145" i="1"/>
  <c r="AJ145" i="1"/>
  <c r="CR145" i="1"/>
  <c r="Q145" i="1" s="1"/>
  <c r="CS145" i="1"/>
  <c r="R145" i="1" s="1"/>
  <c r="CT145" i="1"/>
  <c r="S145" i="1" s="1"/>
  <c r="CV145" i="1"/>
  <c r="U145" i="1" s="1"/>
  <c r="CW145" i="1"/>
  <c r="V145" i="1" s="1"/>
  <c r="CX145" i="1"/>
  <c r="W145" i="1" s="1"/>
  <c r="FR145" i="1"/>
  <c r="GL145" i="1"/>
  <c r="GO145" i="1"/>
  <c r="GP145" i="1"/>
  <c r="GV145" i="1"/>
  <c r="HC145" i="1"/>
  <c r="GX145" i="1" s="1"/>
  <c r="N146" i="1"/>
  <c r="AC146" i="1"/>
  <c r="AD146" i="1"/>
  <c r="AE146" i="1"/>
  <c r="AF146" i="1"/>
  <c r="AB146" i="1" s="1"/>
  <c r="AG146" i="1"/>
  <c r="AH146" i="1"/>
  <c r="AI146" i="1"/>
  <c r="AJ146" i="1"/>
  <c r="CX146" i="1" s="1"/>
  <c r="W146" i="1" s="1"/>
  <c r="CQ146" i="1"/>
  <c r="P146" i="1" s="1"/>
  <c r="CR146" i="1"/>
  <c r="Q146" i="1" s="1"/>
  <c r="CS146" i="1"/>
  <c r="R146" i="1" s="1"/>
  <c r="CU146" i="1"/>
  <c r="T146" i="1" s="1"/>
  <c r="CV146" i="1"/>
  <c r="U146" i="1" s="1"/>
  <c r="CW146" i="1"/>
  <c r="V146" i="1" s="1"/>
  <c r="FR146" i="1"/>
  <c r="GL146" i="1"/>
  <c r="GO146" i="1"/>
  <c r="GP146" i="1"/>
  <c r="GV146" i="1"/>
  <c r="HC146" i="1"/>
  <c r="GX146" i="1" s="1"/>
  <c r="N147" i="1"/>
  <c r="AC147" i="1"/>
  <c r="AB147" i="1" s="1"/>
  <c r="AD147" i="1"/>
  <c r="AE147" i="1"/>
  <c r="CS147" i="1" s="1"/>
  <c r="R147" i="1" s="1"/>
  <c r="AF147" i="1"/>
  <c r="AG147" i="1"/>
  <c r="AH147" i="1"/>
  <c r="AI147" i="1"/>
  <c r="CW147" i="1" s="1"/>
  <c r="V147" i="1" s="1"/>
  <c r="AJ147" i="1"/>
  <c r="CQ147" i="1"/>
  <c r="P147" i="1" s="1"/>
  <c r="CP147" i="1" s="1"/>
  <c r="O147" i="1" s="1"/>
  <c r="CR147" i="1"/>
  <c r="Q147" i="1" s="1"/>
  <c r="CT147" i="1"/>
  <c r="S147" i="1" s="1"/>
  <c r="CU147" i="1"/>
  <c r="T147" i="1" s="1"/>
  <c r="CV147" i="1"/>
  <c r="U147" i="1" s="1"/>
  <c r="CX147" i="1"/>
  <c r="W147" i="1" s="1"/>
  <c r="FR147" i="1"/>
  <c r="GL147" i="1"/>
  <c r="GO147" i="1"/>
  <c r="GP147" i="1"/>
  <c r="GV147" i="1"/>
  <c r="HC147" i="1" s="1"/>
  <c r="GX147" i="1" s="1"/>
  <c r="N148" i="1"/>
  <c r="AC148" i="1"/>
  <c r="AB148" i="1" s="1"/>
  <c r="AD148" i="1"/>
  <c r="CR148" i="1" s="1"/>
  <c r="Q148" i="1" s="1"/>
  <c r="AE148" i="1"/>
  <c r="AF148" i="1"/>
  <c r="AG148" i="1"/>
  <c r="AH148" i="1"/>
  <c r="CV148" i="1" s="1"/>
  <c r="U148" i="1" s="1"/>
  <c r="AI148" i="1"/>
  <c r="AJ148" i="1"/>
  <c r="CQ148" i="1"/>
  <c r="P148" i="1" s="1"/>
  <c r="CP148" i="1" s="1"/>
  <c r="O148" i="1" s="1"/>
  <c r="CS148" i="1"/>
  <c r="R148" i="1" s="1"/>
  <c r="CT148" i="1"/>
  <c r="S148" i="1" s="1"/>
  <c r="CU148" i="1"/>
  <c r="T148" i="1" s="1"/>
  <c r="CW148" i="1"/>
  <c r="V148" i="1" s="1"/>
  <c r="CX148" i="1"/>
  <c r="W148" i="1" s="1"/>
  <c r="FR148" i="1"/>
  <c r="GL148" i="1"/>
  <c r="BZ151" i="1" s="1"/>
  <c r="GO148" i="1"/>
  <c r="GP148" i="1"/>
  <c r="GV148" i="1"/>
  <c r="HC148" i="1" s="1"/>
  <c r="GX148" i="1" s="1"/>
  <c r="N149" i="1"/>
  <c r="AC149" i="1"/>
  <c r="AB149" i="1" s="1"/>
  <c r="AD149" i="1"/>
  <c r="AE149" i="1"/>
  <c r="AF149" i="1"/>
  <c r="AG149" i="1"/>
  <c r="CU149" i="1" s="1"/>
  <c r="T149" i="1" s="1"/>
  <c r="AH149" i="1"/>
  <c r="AI149" i="1"/>
  <c r="AJ149" i="1"/>
  <c r="CR149" i="1"/>
  <c r="Q149" i="1" s="1"/>
  <c r="CS149" i="1"/>
  <c r="R149" i="1" s="1"/>
  <c r="CT149" i="1"/>
  <c r="S149" i="1" s="1"/>
  <c r="CV149" i="1"/>
  <c r="U149" i="1" s="1"/>
  <c r="CW149" i="1"/>
  <c r="V149" i="1" s="1"/>
  <c r="CX149" i="1"/>
  <c r="W149" i="1" s="1"/>
  <c r="FR149" i="1"/>
  <c r="GL149" i="1"/>
  <c r="GO149" i="1"/>
  <c r="GP149" i="1"/>
  <c r="GV149" i="1"/>
  <c r="HC149" i="1"/>
  <c r="GX149" i="1" s="1"/>
  <c r="B151" i="1"/>
  <c r="B67" i="1" s="1"/>
  <c r="C151" i="1"/>
  <c r="C67" i="1" s="1"/>
  <c r="D151" i="1"/>
  <c r="D67" i="1" s="1"/>
  <c r="F151" i="1"/>
  <c r="F67" i="1" s="1"/>
  <c r="G151" i="1"/>
  <c r="G67" i="1" s="1"/>
  <c r="BX151" i="1"/>
  <c r="BX67" i="1" s="1"/>
  <c r="BY151" i="1"/>
  <c r="BY67" i="1" s="1"/>
  <c r="CC151" i="1"/>
  <c r="CC67" i="1" s="1"/>
  <c r="CK151" i="1"/>
  <c r="CK67" i="1" s="1"/>
  <c r="CL151" i="1"/>
  <c r="CL67" i="1" s="1"/>
  <c r="CM151" i="1"/>
  <c r="CM67" i="1" s="1"/>
  <c r="FP151" i="1"/>
  <c r="FP67" i="1" s="1"/>
  <c r="FQ151" i="1"/>
  <c r="FQ67" i="1" s="1"/>
  <c r="FR151" i="1"/>
  <c r="FR67" i="1" s="1"/>
  <c r="FU151" i="1"/>
  <c r="FU67" i="1" s="1"/>
  <c r="GA151" i="1"/>
  <c r="GA67" i="1" s="1"/>
  <c r="GC151" i="1"/>
  <c r="GC67" i="1" s="1"/>
  <c r="GD151" i="1"/>
  <c r="GE151" i="1"/>
  <c r="GE67" i="1" s="1"/>
  <c r="D181" i="1"/>
  <c r="E183" i="1"/>
  <c r="Z183" i="1"/>
  <c r="AA183" i="1"/>
  <c r="AM183" i="1"/>
  <c r="AN183" i="1"/>
  <c r="BE183" i="1"/>
  <c r="BF183" i="1"/>
  <c r="BG183" i="1"/>
  <c r="BH183" i="1"/>
  <c r="BI183" i="1"/>
  <c r="BJ183" i="1"/>
  <c r="BK183" i="1"/>
  <c r="BL183" i="1"/>
  <c r="BM183" i="1"/>
  <c r="BN183" i="1"/>
  <c r="BO183" i="1"/>
  <c r="BP183" i="1"/>
  <c r="BQ183" i="1"/>
  <c r="BR183" i="1"/>
  <c r="BS183" i="1"/>
  <c r="BT183" i="1"/>
  <c r="BU183" i="1"/>
  <c r="BV183" i="1"/>
  <c r="BW183" i="1"/>
  <c r="CN183" i="1"/>
  <c r="CO183" i="1"/>
  <c r="CP183" i="1"/>
  <c r="CQ183" i="1"/>
  <c r="CR183" i="1"/>
  <c r="CS183" i="1"/>
  <c r="CT183" i="1"/>
  <c r="CU183" i="1"/>
  <c r="CV183" i="1"/>
  <c r="CW183" i="1"/>
  <c r="CX183" i="1"/>
  <c r="CY183" i="1"/>
  <c r="CZ183" i="1"/>
  <c r="DA183" i="1"/>
  <c r="DB183" i="1"/>
  <c r="DC183" i="1"/>
  <c r="DD183" i="1"/>
  <c r="DE183" i="1"/>
  <c r="DF183" i="1"/>
  <c r="DR183" i="1"/>
  <c r="DS183" i="1"/>
  <c r="EE183" i="1"/>
  <c r="EF183" i="1"/>
  <c r="EW183" i="1"/>
  <c r="EX183" i="1"/>
  <c r="EY183" i="1"/>
  <c r="EZ183" i="1"/>
  <c r="FA183" i="1"/>
  <c r="FB183" i="1"/>
  <c r="FC183" i="1"/>
  <c r="FD183" i="1"/>
  <c r="FE183" i="1"/>
  <c r="FF183" i="1"/>
  <c r="FG183" i="1"/>
  <c r="FH183" i="1"/>
  <c r="FI183" i="1"/>
  <c r="FJ183" i="1"/>
  <c r="FK183" i="1"/>
  <c r="FL183" i="1"/>
  <c r="FM183" i="1"/>
  <c r="FN183" i="1"/>
  <c r="FO183" i="1"/>
  <c r="GF183" i="1"/>
  <c r="GG183" i="1"/>
  <c r="GH183" i="1"/>
  <c r="GI183" i="1"/>
  <c r="GJ183" i="1"/>
  <c r="GK183" i="1"/>
  <c r="GL183" i="1"/>
  <c r="GM183" i="1"/>
  <c r="GN183" i="1"/>
  <c r="GO183" i="1"/>
  <c r="GP183" i="1"/>
  <c r="GQ183" i="1"/>
  <c r="GR183" i="1"/>
  <c r="GS183" i="1"/>
  <c r="GT183" i="1"/>
  <c r="GU183" i="1"/>
  <c r="GV183" i="1"/>
  <c r="GW183" i="1"/>
  <c r="GX183" i="1"/>
  <c r="N185" i="1"/>
  <c r="R185" i="1"/>
  <c r="S185" i="1"/>
  <c r="CY185" i="1" s="1"/>
  <c r="X185" i="1" s="1"/>
  <c r="W185" i="1"/>
  <c r="AC185" i="1"/>
  <c r="AB185" i="1" s="1"/>
  <c r="AD185" i="1"/>
  <c r="CR185" i="1" s="1"/>
  <c r="Q185" i="1" s="1"/>
  <c r="AE185" i="1"/>
  <c r="AF185" i="1"/>
  <c r="AG185" i="1"/>
  <c r="AH185" i="1"/>
  <c r="CV185" i="1" s="1"/>
  <c r="U185" i="1" s="1"/>
  <c r="AI185" i="1"/>
  <c r="AJ185" i="1"/>
  <c r="CQ185" i="1"/>
  <c r="P185" i="1" s="1"/>
  <c r="CS185" i="1"/>
  <c r="CT185" i="1"/>
  <c r="CU185" i="1"/>
  <c r="T185" i="1" s="1"/>
  <c r="CW185" i="1"/>
  <c r="V185" i="1" s="1"/>
  <c r="CX185" i="1"/>
  <c r="FR185" i="1"/>
  <c r="GL185" i="1"/>
  <c r="GO185" i="1"/>
  <c r="GP185" i="1"/>
  <c r="GV185" i="1"/>
  <c r="HC185" i="1" s="1"/>
  <c r="GX185" i="1" s="1"/>
  <c r="CJ196" i="1" s="1"/>
  <c r="N186" i="1"/>
  <c r="Q186" i="1"/>
  <c r="R186" i="1"/>
  <c r="V186" i="1"/>
  <c r="AC186" i="1"/>
  <c r="CQ186" i="1" s="1"/>
  <c r="P186" i="1" s="1"/>
  <c r="AD186" i="1"/>
  <c r="AE186" i="1"/>
  <c r="AF186" i="1"/>
  <c r="AG186" i="1"/>
  <c r="CU186" i="1" s="1"/>
  <c r="T186" i="1" s="1"/>
  <c r="AH186" i="1"/>
  <c r="AI186" i="1"/>
  <c r="AJ186" i="1"/>
  <c r="CX186" i="1" s="1"/>
  <c r="W186" i="1" s="1"/>
  <c r="EB196" i="1" s="1"/>
  <c r="CR186" i="1"/>
  <c r="CS186" i="1"/>
  <c r="CT186" i="1"/>
  <c r="S186" i="1" s="1"/>
  <c r="CV186" i="1"/>
  <c r="U186" i="1" s="1"/>
  <c r="CW186" i="1"/>
  <c r="FR186" i="1"/>
  <c r="GL186" i="1"/>
  <c r="GO186" i="1"/>
  <c r="GP186" i="1"/>
  <c r="GV186" i="1"/>
  <c r="HC186" i="1"/>
  <c r="GX186" i="1" s="1"/>
  <c r="N187" i="1"/>
  <c r="AC187" i="1"/>
  <c r="CQ187" i="1" s="1"/>
  <c r="P187" i="1" s="1"/>
  <c r="CP187" i="1" s="1"/>
  <c r="O187" i="1" s="1"/>
  <c r="AD187" i="1"/>
  <c r="CR187" i="1" s="1"/>
  <c r="Q187" i="1" s="1"/>
  <c r="AE187" i="1"/>
  <c r="AF187" i="1"/>
  <c r="AG187" i="1"/>
  <c r="CU187" i="1" s="1"/>
  <c r="T187" i="1" s="1"/>
  <c r="AH187" i="1"/>
  <c r="CV187" i="1" s="1"/>
  <c r="U187" i="1" s="1"/>
  <c r="AI187" i="1"/>
  <c r="AJ187" i="1"/>
  <c r="CS187" i="1"/>
  <c r="R187" i="1" s="1"/>
  <c r="CT187" i="1"/>
  <c r="S187" i="1" s="1"/>
  <c r="CW187" i="1"/>
  <c r="V187" i="1" s="1"/>
  <c r="CX187" i="1"/>
  <c r="W187" i="1" s="1"/>
  <c r="FR187" i="1"/>
  <c r="GL187" i="1"/>
  <c r="GO187" i="1"/>
  <c r="GP187" i="1"/>
  <c r="GV187" i="1"/>
  <c r="HC187" i="1"/>
  <c r="GX187" i="1" s="1"/>
  <c r="N188" i="1"/>
  <c r="AC188" i="1"/>
  <c r="CQ188" i="1" s="1"/>
  <c r="P188" i="1" s="1"/>
  <c r="AD188" i="1"/>
  <c r="AE188" i="1"/>
  <c r="AF188" i="1"/>
  <c r="AB188" i="1" s="1"/>
  <c r="AG188" i="1"/>
  <c r="CU188" i="1" s="1"/>
  <c r="T188" i="1" s="1"/>
  <c r="AH188" i="1"/>
  <c r="AI188" i="1"/>
  <c r="AJ188" i="1"/>
  <c r="CX188" i="1" s="1"/>
  <c r="W188" i="1" s="1"/>
  <c r="CR188" i="1"/>
  <c r="Q188" i="1" s="1"/>
  <c r="CS188" i="1"/>
  <c r="R188" i="1" s="1"/>
  <c r="CV188" i="1"/>
  <c r="U188" i="1" s="1"/>
  <c r="CW188" i="1"/>
  <c r="V188" i="1" s="1"/>
  <c r="FR188" i="1"/>
  <c r="GL188" i="1"/>
  <c r="GO188" i="1"/>
  <c r="GP188" i="1"/>
  <c r="GV188" i="1"/>
  <c r="HC188" i="1"/>
  <c r="GX188" i="1" s="1"/>
  <c r="N189" i="1"/>
  <c r="AC189" i="1"/>
  <c r="AD189" i="1"/>
  <c r="AB189" i="1" s="1"/>
  <c r="AE189" i="1"/>
  <c r="CS189" i="1" s="1"/>
  <c r="R189" i="1" s="1"/>
  <c r="AF189" i="1"/>
  <c r="CT189" i="1" s="1"/>
  <c r="S189" i="1" s="1"/>
  <c r="AG189" i="1"/>
  <c r="AH189" i="1"/>
  <c r="AI189" i="1"/>
  <c r="CW189" i="1" s="1"/>
  <c r="V189" i="1" s="1"/>
  <c r="AJ189" i="1"/>
  <c r="CX189" i="1" s="1"/>
  <c r="W189" i="1" s="1"/>
  <c r="CQ189" i="1"/>
  <c r="P189" i="1" s="1"/>
  <c r="CR189" i="1"/>
  <c r="Q189" i="1" s="1"/>
  <c r="CU189" i="1"/>
  <c r="T189" i="1" s="1"/>
  <c r="CV189" i="1"/>
  <c r="U189" i="1" s="1"/>
  <c r="FR189" i="1"/>
  <c r="GL189" i="1"/>
  <c r="GO189" i="1"/>
  <c r="GP189" i="1"/>
  <c r="GV189" i="1"/>
  <c r="GX189" i="1"/>
  <c r="HC189" i="1"/>
  <c r="N190" i="1"/>
  <c r="AC190" i="1"/>
  <c r="AB190" i="1" s="1"/>
  <c r="AD190" i="1"/>
  <c r="CR190" i="1" s="1"/>
  <c r="Q190" i="1" s="1"/>
  <c r="AE190" i="1"/>
  <c r="CS190" i="1" s="1"/>
  <c r="R190" i="1" s="1"/>
  <c r="AF190" i="1"/>
  <c r="AG190" i="1"/>
  <c r="AH190" i="1"/>
  <c r="CV190" i="1" s="1"/>
  <c r="U190" i="1" s="1"/>
  <c r="AI190" i="1"/>
  <c r="CW190" i="1" s="1"/>
  <c r="V190" i="1" s="1"/>
  <c r="AJ190" i="1"/>
  <c r="CQ190" i="1"/>
  <c r="P190" i="1" s="1"/>
  <c r="CT190" i="1"/>
  <c r="S190" i="1" s="1"/>
  <c r="CU190" i="1"/>
  <c r="T190" i="1" s="1"/>
  <c r="CX190" i="1"/>
  <c r="W190" i="1" s="1"/>
  <c r="FR190" i="1"/>
  <c r="GL190" i="1"/>
  <c r="GO190" i="1"/>
  <c r="GP190" i="1"/>
  <c r="GV190" i="1"/>
  <c r="HC190" i="1" s="1"/>
  <c r="GX190" i="1" s="1"/>
  <c r="N191" i="1"/>
  <c r="AC191" i="1"/>
  <c r="CQ191" i="1" s="1"/>
  <c r="P191" i="1" s="1"/>
  <c r="CP191" i="1" s="1"/>
  <c r="O191" i="1" s="1"/>
  <c r="AD191" i="1"/>
  <c r="CR191" i="1" s="1"/>
  <c r="Q191" i="1" s="1"/>
  <c r="AE191" i="1"/>
  <c r="AF191" i="1"/>
  <c r="AG191" i="1"/>
  <c r="CU191" i="1" s="1"/>
  <c r="T191" i="1" s="1"/>
  <c r="AH191" i="1"/>
  <c r="CV191" i="1" s="1"/>
  <c r="U191" i="1" s="1"/>
  <c r="AI191" i="1"/>
  <c r="AJ191" i="1"/>
  <c r="CS191" i="1"/>
  <c r="R191" i="1" s="1"/>
  <c r="CT191" i="1"/>
  <c r="S191" i="1" s="1"/>
  <c r="CW191" i="1"/>
  <c r="V191" i="1" s="1"/>
  <c r="CX191" i="1"/>
  <c r="W191" i="1" s="1"/>
  <c r="FR191" i="1"/>
  <c r="GL191" i="1"/>
  <c r="GO191" i="1"/>
  <c r="GP191" i="1"/>
  <c r="GV191" i="1"/>
  <c r="HC191" i="1"/>
  <c r="GX191" i="1" s="1"/>
  <c r="N192" i="1"/>
  <c r="AC192" i="1"/>
  <c r="CQ192" i="1" s="1"/>
  <c r="P192" i="1" s="1"/>
  <c r="AD192" i="1"/>
  <c r="AE192" i="1"/>
  <c r="AF192" i="1"/>
  <c r="AB192" i="1" s="1"/>
  <c r="AG192" i="1"/>
  <c r="CU192" i="1" s="1"/>
  <c r="T192" i="1" s="1"/>
  <c r="AH192" i="1"/>
  <c r="AI192" i="1"/>
  <c r="AJ192" i="1"/>
  <c r="CX192" i="1" s="1"/>
  <c r="W192" i="1" s="1"/>
  <c r="CR192" i="1"/>
  <c r="Q192" i="1" s="1"/>
  <c r="CS192" i="1"/>
  <c r="R192" i="1" s="1"/>
  <c r="CV192" i="1"/>
  <c r="U192" i="1" s="1"/>
  <c r="CW192" i="1"/>
  <c r="V192" i="1" s="1"/>
  <c r="FR192" i="1"/>
  <c r="GL192" i="1"/>
  <c r="GO192" i="1"/>
  <c r="GP192" i="1"/>
  <c r="GV192" i="1"/>
  <c r="HC192" i="1"/>
  <c r="GX192" i="1" s="1"/>
  <c r="N193" i="1"/>
  <c r="AC193" i="1"/>
  <c r="AD193" i="1"/>
  <c r="AB193" i="1" s="1"/>
  <c r="AE193" i="1"/>
  <c r="CS193" i="1" s="1"/>
  <c r="R193" i="1" s="1"/>
  <c r="AF193" i="1"/>
  <c r="CT193" i="1" s="1"/>
  <c r="S193" i="1" s="1"/>
  <c r="AG193" i="1"/>
  <c r="AH193" i="1"/>
  <c r="AI193" i="1"/>
  <c r="CW193" i="1" s="1"/>
  <c r="V193" i="1" s="1"/>
  <c r="AJ193" i="1"/>
  <c r="CX193" i="1" s="1"/>
  <c r="W193" i="1" s="1"/>
  <c r="CQ193" i="1"/>
  <c r="P193" i="1" s="1"/>
  <c r="CR193" i="1"/>
  <c r="Q193" i="1" s="1"/>
  <c r="CU193" i="1"/>
  <c r="T193" i="1" s="1"/>
  <c r="CV193" i="1"/>
  <c r="U193" i="1" s="1"/>
  <c r="FR193" i="1"/>
  <c r="GL193" i="1"/>
  <c r="GO193" i="1"/>
  <c r="GP193" i="1"/>
  <c r="GV193" i="1"/>
  <c r="GX193" i="1"/>
  <c r="HC193" i="1"/>
  <c r="N194" i="1"/>
  <c r="AC194" i="1"/>
  <c r="AB194" i="1" s="1"/>
  <c r="AD194" i="1"/>
  <c r="CR194" i="1" s="1"/>
  <c r="Q194" i="1" s="1"/>
  <c r="AE194" i="1"/>
  <c r="CS194" i="1" s="1"/>
  <c r="R194" i="1" s="1"/>
  <c r="AF194" i="1"/>
  <c r="AG194" i="1"/>
  <c r="AH194" i="1"/>
  <c r="CV194" i="1" s="1"/>
  <c r="U194" i="1" s="1"/>
  <c r="AI194" i="1"/>
  <c r="CW194" i="1" s="1"/>
  <c r="V194" i="1" s="1"/>
  <c r="AJ194" i="1"/>
  <c r="CQ194" i="1"/>
  <c r="P194" i="1" s="1"/>
  <c r="CT194" i="1"/>
  <c r="S194" i="1" s="1"/>
  <c r="CU194" i="1"/>
  <c r="T194" i="1" s="1"/>
  <c r="CX194" i="1"/>
  <c r="W194" i="1" s="1"/>
  <c r="FR194" i="1"/>
  <c r="GL194" i="1"/>
  <c r="GO194" i="1"/>
  <c r="GP194" i="1"/>
  <c r="GV194" i="1"/>
  <c r="HC194" i="1" s="1"/>
  <c r="GX194" i="1" s="1"/>
  <c r="B196" i="1"/>
  <c r="B183" i="1" s="1"/>
  <c r="C196" i="1"/>
  <c r="C183" i="1" s="1"/>
  <c r="D196" i="1"/>
  <c r="D183" i="1" s="1"/>
  <c r="F196" i="1"/>
  <c r="F183" i="1" s="1"/>
  <c r="G196" i="1"/>
  <c r="G183" i="1" s="1"/>
  <c r="BX196" i="1"/>
  <c r="AO196" i="1" s="1"/>
  <c r="BY196" i="1"/>
  <c r="BY183" i="1" s="1"/>
  <c r="BZ196" i="1"/>
  <c r="BZ183" i="1" s="1"/>
  <c r="CC196" i="1"/>
  <c r="CC183" i="1" s="1"/>
  <c r="CD196" i="1"/>
  <c r="CD183" i="1" s="1"/>
  <c r="CK196" i="1"/>
  <c r="CK183" i="1" s="1"/>
  <c r="CL196" i="1"/>
  <c r="CL183" i="1" s="1"/>
  <c r="CM196" i="1"/>
  <c r="BD196" i="1" s="1"/>
  <c r="FP196" i="1"/>
  <c r="EG196" i="1" s="1"/>
  <c r="FQ196" i="1"/>
  <c r="EH196" i="1" s="1"/>
  <c r="FR196" i="1"/>
  <c r="FR183" i="1" s="1"/>
  <c r="FU196" i="1"/>
  <c r="EL196" i="1" s="1"/>
  <c r="FV196" i="1"/>
  <c r="FV183" i="1" s="1"/>
  <c r="GA196" i="1"/>
  <c r="GA183" i="1" s="1"/>
  <c r="GC196" i="1"/>
  <c r="GC183" i="1" s="1"/>
  <c r="GD196" i="1"/>
  <c r="GD183" i="1" s="1"/>
  <c r="GE196" i="1"/>
  <c r="GE183" i="1" s="1"/>
  <c r="D226" i="1"/>
  <c r="E228" i="1"/>
  <c r="Z228" i="1"/>
  <c r="AA228" i="1"/>
  <c r="AM228" i="1"/>
  <c r="AN228" i="1"/>
  <c r="BE228" i="1"/>
  <c r="BF228" i="1"/>
  <c r="BG228" i="1"/>
  <c r="BH228" i="1"/>
  <c r="BI228" i="1"/>
  <c r="BJ228" i="1"/>
  <c r="BK228" i="1"/>
  <c r="BL228" i="1"/>
  <c r="BM228" i="1"/>
  <c r="BN228" i="1"/>
  <c r="BO228" i="1"/>
  <c r="BP228" i="1"/>
  <c r="BQ228" i="1"/>
  <c r="BR228" i="1"/>
  <c r="BS228" i="1"/>
  <c r="BT228" i="1"/>
  <c r="BU228" i="1"/>
  <c r="BV228" i="1"/>
  <c r="BW228" i="1"/>
  <c r="CN228" i="1"/>
  <c r="CO228" i="1"/>
  <c r="CP228" i="1"/>
  <c r="CQ228" i="1"/>
  <c r="CR228" i="1"/>
  <c r="CS228" i="1"/>
  <c r="CT228" i="1"/>
  <c r="CU228" i="1"/>
  <c r="CV228" i="1"/>
  <c r="CW228" i="1"/>
  <c r="CX228" i="1"/>
  <c r="CY228" i="1"/>
  <c r="CZ228" i="1"/>
  <c r="DA228" i="1"/>
  <c r="DB228" i="1"/>
  <c r="DC228" i="1"/>
  <c r="DD228" i="1"/>
  <c r="DE228" i="1"/>
  <c r="DF228" i="1"/>
  <c r="DR228" i="1"/>
  <c r="DS228" i="1"/>
  <c r="EE228" i="1"/>
  <c r="EF228" i="1"/>
  <c r="EW228" i="1"/>
  <c r="EX228" i="1"/>
  <c r="EY228" i="1"/>
  <c r="EZ228" i="1"/>
  <c r="FA228" i="1"/>
  <c r="FB228" i="1"/>
  <c r="FC228" i="1"/>
  <c r="FD228" i="1"/>
  <c r="FE228" i="1"/>
  <c r="FF228" i="1"/>
  <c r="FG228" i="1"/>
  <c r="FH228" i="1"/>
  <c r="FI228" i="1"/>
  <c r="FJ228" i="1"/>
  <c r="FK228" i="1"/>
  <c r="FL228" i="1"/>
  <c r="FM228" i="1"/>
  <c r="FN228" i="1"/>
  <c r="FO228" i="1"/>
  <c r="GF228" i="1"/>
  <c r="GG228" i="1"/>
  <c r="GH228" i="1"/>
  <c r="GI228" i="1"/>
  <c r="GJ228" i="1"/>
  <c r="GK228" i="1"/>
  <c r="GL228" i="1"/>
  <c r="GM228" i="1"/>
  <c r="GN228" i="1"/>
  <c r="GO228" i="1"/>
  <c r="GP228" i="1"/>
  <c r="GQ228" i="1"/>
  <c r="GR228" i="1"/>
  <c r="GS228" i="1"/>
  <c r="GT228" i="1"/>
  <c r="GU228" i="1"/>
  <c r="GV228" i="1"/>
  <c r="GW228" i="1"/>
  <c r="GX228" i="1"/>
  <c r="N230" i="1"/>
  <c r="AC230" i="1"/>
  <c r="AD230" i="1"/>
  <c r="AE230" i="1"/>
  <c r="AF230" i="1"/>
  <c r="CT230" i="1" s="1"/>
  <c r="S230" i="1" s="1"/>
  <c r="AF233" i="1" s="1"/>
  <c r="AG230" i="1"/>
  <c r="AH230" i="1"/>
  <c r="AI230" i="1"/>
  <c r="AJ230" i="1"/>
  <c r="CX230" i="1" s="1"/>
  <c r="W230" i="1" s="1"/>
  <c r="AJ233" i="1" s="1"/>
  <c r="CQ230" i="1"/>
  <c r="P230" i="1" s="1"/>
  <c r="AC233" i="1" s="1"/>
  <c r="CR230" i="1"/>
  <c r="Q230" i="1" s="1"/>
  <c r="CS230" i="1"/>
  <c r="R230" i="1" s="1"/>
  <c r="CU230" i="1"/>
  <c r="T230" i="1" s="1"/>
  <c r="AG233" i="1" s="1"/>
  <c r="CV230" i="1"/>
  <c r="U230" i="1" s="1"/>
  <c r="AH233" i="1" s="1"/>
  <c r="CW230" i="1"/>
  <c r="V230" i="1" s="1"/>
  <c r="FR230" i="1"/>
  <c r="GL230" i="1"/>
  <c r="GO230" i="1"/>
  <c r="GP230" i="1"/>
  <c r="GV230" i="1"/>
  <c r="GX230" i="1"/>
  <c r="HC230" i="1"/>
  <c r="N231" i="1"/>
  <c r="Q231" i="1"/>
  <c r="U231" i="1"/>
  <c r="DZ233" i="1" s="1"/>
  <c r="AC231" i="1"/>
  <c r="CQ231" i="1" s="1"/>
  <c r="P231" i="1" s="1"/>
  <c r="AD231" i="1"/>
  <c r="AE231" i="1"/>
  <c r="AF231" i="1"/>
  <c r="CT231" i="1" s="1"/>
  <c r="S231" i="1" s="1"/>
  <c r="AG231" i="1"/>
  <c r="CU231" i="1" s="1"/>
  <c r="T231" i="1" s="1"/>
  <c r="DY233" i="1" s="1"/>
  <c r="AH231" i="1"/>
  <c r="AI231" i="1"/>
  <c r="AJ231" i="1"/>
  <c r="CX231" i="1" s="1"/>
  <c r="W231" i="1" s="1"/>
  <c r="EB233" i="1" s="1"/>
  <c r="CR231" i="1"/>
  <c r="CS231" i="1"/>
  <c r="R231" i="1" s="1"/>
  <c r="DW233" i="1" s="1"/>
  <c r="CV231" i="1"/>
  <c r="CW231" i="1"/>
  <c r="V231" i="1" s="1"/>
  <c r="EA233" i="1" s="1"/>
  <c r="FR231" i="1"/>
  <c r="FQ233" i="1" s="1"/>
  <c r="GL231" i="1"/>
  <c r="GO231" i="1"/>
  <c r="FU233" i="1" s="1"/>
  <c r="GP231" i="1"/>
  <c r="GV231" i="1"/>
  <c r="HC231" i="1"/>
  <c r="GX231" i="1" s="1"/>
  <c r="GB233" i="1" s="1"/>
  <c r="B233" i="1"/>
  <c r="B228" i="1" s="1"/>
  <c r="C233" i="1"/>
  <c r="C228" i="1" s="1"/>
  <c r="D233" i="1"/>
  <c r="D228" i="1" s="1"/>
  <c r="F233" i="1"/>
  <c r="F228" i="1" s="1"/>
  <c r="G233" i="1"/>
  <c r="G228" i="1" s="1"/>
  <c r="Q233" i="1"/>
  <c r="Q228" i="1" s="1"/>
  <c r="AD233" i="1"/>
  <c r="AD228" i="1" s="1"/>
  <c r="AE233" i="1"/>
  <c r="AE228" i="1" s="1"/>
  <c r="AI233" i="1"/>
  <c r="AI228" i="1" s="1"/>
  <c r="BX233" i="1"/>
  <c r="BX228" i="1" s="1"/>
  <c r="BY233" i="1"/>
  <c r="BY228" i="1" s="1"/>
  <c r="BZ233" i="1"/>
  <c r="BZ228" i="1" s="1"/>
  <c r="CC233" i="1"/>
  <c r="CC228" i="1" s="1"/>
  <c r="CD233" i="1"/>
  <c r="CD228" i="1" s="1"/>
  <c r="CJ233" i="1"/>
  <c r="CJ228" i="1" s="1"/>
  <c r="CK233" i="1"/>
  <c r="CK228" i="1" s="1"/>
  <c r="CL233" i="1"/>
  <c r="CL228" i="1" s="1"/>
  <c r="CM233" i="1"/>
  <c r="CM228" i="1" s="1"/>
  <c r="DV233" i="1"/>
  <c r="DV228" i="1" s="1"/>
  <c r="FP233" i="1"/>
  <c r="FP228" i="1" s="1"/>
  <c r="FR233" i="1"/>
  <c r="FR228" i="1" s="1"/>
  <c r="FV233" i="1"/>
  <c r="FV228" i="1" s="1"/>
  <c r="GC233" i="1"/>
  <c r="GC228" i="1" s="1"/>
  <c r="GD233" i="1"/>
  <c r="GD228" i="1" s="1"/>
  <c r="GE233" i="1"/>
  <c r="GE228" i="1" s="1"/>
  <c r="B263" i="1"/>
  <c r="B22" i="1" s="1"/>
  <c r="C263" i="1"/>
  <c r="C22" i="1" s="1"/>
  <c r="D263" i="1"/>
  <c r="D22" i="1" s="1"/>
  <c r="F263" i="1"/>
  <c r="F22" i="1" s="1"/>
  <c r="G263" i="1"/>
  <c r="G22" i="1" s="1"/>
  <c r="B293" i="1"/>
  <c r="B18" i="1" s="1"/>
  <c r="C293" i="1"/>
  <c r="C18" i="1" s="1"/>
  <c r="D293" i="1"/>
  <c r="D18" i="1" s="1"/>
  <c r="F293" i="1"/>
  <c r="F18" i="1" s="1"/>
  <c r="G293" i="1"/>
  <c r="G18" i="1" s="1"/>
  <c r="EA228" i="1" l="1"/>
  <c r="DN233" i="1"/>
  <c r="EB228" i="1"/>
  <c r="DO233" i="1"/>
  <c r="CY231" i="1"/>
  <c r="X231" i="1" s="1"/>
  <c r="EC233" i="1" s="1"/>
  <c r="CZ231" i="1"/>
  <c r="Y231" i="1" s="1"/>
  <c r="ED233" i="1" s="1"/>
  <c r="DX233" i="1"/>
  <c r="DZ228" i="1"/>
  <c r="DM233" i="1"/>
  <c r="AG228" i="1"/>
  <c r="T233" i="1"/>
  <c r="AF228" i="1"/>
  <c r="S233" i="1"/>
  <c r="FU228" i="1"/>
  <c r="EL233" i="1"/>
  <c r="GB228" i="1"/>
  <c r="ES233" i="1"/>
  <c r="FQ228" i="1"/>
  <c r="GA233" i="1"/>
  <c r="EH233" i="1"/>
  <c r="DY228" i="1"/>
  <c r="DL233" i="1"/>
  <c r="CP231" i="1"/>
  <c r="O231" i="1" s="1"/>
  <c r="DU233" i="1"/>
  <c r="AH228" i="1"/>
  <c r="U233" i="1"/>
  <c r="AC228" i="1"/>
  <c r="CF233" i="1"/>
  <c r="CH233" i="1"/>
  <c r="P233" i="1"/>
  <c r="CE233" i="1"/>
  <c r="DW228" i="1"/>
  <c r="DJ233" i="1"/>
  <c r="AJ228" i="1"/>
  <c r="W233" i="1"/>
  <c r="EM233" i="1"/>
  <c r="AO233" i="1"/>
  <c r="F221" i="1"/>
  <c r="BD183" i="1"/>
  <c r="DV196" i="1"/>
  <c r="DU196" i="1"/>
  <c r="DO196" i="1"/>
  <c r="EB183" i="1"/>
  <c r="FY233" i="1"/>
  <c r="ET233" i="1"/>
  <c r="CI233" i="1"/>
  <c r="BD233" i="1"/>
  <c r="CY230" i="1"/>
  <c r="X230" i="1" s="1"/>
  <c r="AK233" i="1" s="1"/>
  <c r="CP194" i="1"/>
  <c r="O194" i="1" s="1"/>
  <c r="CP193" i="1"/>
  <c r="O193" i="1" s="1"/>
  <c r="CP190" i="1"/>
  <c r="O190" i="1" s="1"/>
  <c r="CP189" i="1"/>
  <c r="O189" i="1" s="1"/>
  <c r="EA196" i="1"/>
  <c r="GB196" i="1"/>
  <c r="CY186" i="1"/>
  <c r="X186" i="1" s="1"/>
  <c r="CP186" i="1"/>
  <c r="O186" i="1" s="1"/>
  <c r="DX196" i="1"/>
  <c r="CZ186" i="1"/>
  <c r="Y186" i="1" s="1"/>
  <c r="EU233" i="1"/>
  <c r="EI233" i="1"/>
  <c r="CY194" i="1"/>
  <c r="X194" i="1" s="1"/>
  <c r="CZ194" i="1"/>
  <c r="Y194" i="1" s="1"/>
  <c r="CY190" i="1"/>
  <c r="X190" i="1" s="1"/>
  <c r="CZ190" i="1"/>
  <c r="Y190" i="1" s="1"/>
  <c r="DY196" i="1"/>
  <c r="DZ196" i="1"/>
  <c r="CJ183" i="1"/>
  <c r="BA196" i="1"/>
  <c r="F245" i="1"/>
  <c r="EG233" i="1"/>
  <c r="DI233" i="1"/>
  <c r="BC233" i="1"/>
  <c r="AU233" i="1"/>
  <c r="AQ233" i="1"/>
  <c r="AB230" i="1"/>
  <c r="EH183" i="1"/>
  <c r="P205" i="1"/>
  <c r="CZ193" i="1"/>
  <c r="Y193" i="1" s="1"/>
  <c r="CY193" i="1"/>
  <c r="X193" i="1" s="1"/>
  <c r="CY191" i="1"/>
  <c r="X191" i="1" s="1"/>
  <c r="GM191" i="1" s="1"/>
  <c r="CZ191" i="1"/>
  <c r="Y191" i="1" s="1"/>
  <c r="CZ189" i="1"/>
  <c r="Y189" i="1" s="1"/>
  <c r="CY189" i="1"/>
  <c r="X189" i="1" s="1"/>
  <c r="CY187" i="1"/>
  <c r="X187" i="1" s="1"/>
  <c r="AK196" i="1" s="1"/>
  <c r="CZ187" i="1"/>
  <c r="Y187" i="1" s="1"/>
  <c r="AF196" i="1"/>
  <c r="AH196" i="1"/>
  <c r="AD196" i="1"/>
  <c r="AI196" i="1"/>
  <c r="AC196" i="1"/>
  <c r="CP185" i="1"/>
  <c r="O185" i="1" s="1"/>
  <c r="BA233" i="1"/>
  <c r="AB231" i="1"/>
  <c r="CZ230" i="1"/>
  <c r="Y230" i="1" s="1"/>
  <c r="AL233" i="1" s="1"/>
  <c r="EL183" i="1"/>
  <c r="P214" i="1"/>
  <c r="AJ196" i="1"/>
  <c r="EV233" i="1"/>
  <c r="CG233" i="1"/>
  <c r="BB233" i="1"/>
  <c r="AT233" i="1"/>
  <c r="AP233" i="1"/>
  <c r="V233" i="1"/>
  <c r="R233" i="1"/>
  <c r="CP230" i="1"/>
  <c r="O230" i="1" s="1"/>
  <c r="P200" i="1"/>
  <c r="EG183" i="1"/>
  <c r="AO183" i="1"/>
  <c r="F200" i="1"/>
  <c r="DW196" i="1"/>
  <c r="AE196" i="1"/>
  <c r="AG196" i="1"/>
  <c r="EV196" i="1"/>
  <c r="ER196" i="1"/>
  <c r="CG196" i="1"/>
  <c r="BB196" i="1"/>
  <c r="AT196" i="1"/>
  <c r="AP196" i="1"/>
  <c r="AB191" i="1"/>
  <c r="AB187" i="1"/>
  <c r="AB186" i="1"/>
  <c r="FQ183" i="1"/>
  <c r="BX183" i="1"/>
  <c r="GD67" i="1"/>
  <c r="EU151" i="1"/>
  <c r="ER151" i="1"/>
  <c r="CZ149" i="1"/>
  <c r="Y149" i="1" s="1"/>
  <c r="CY149" i="1"/>
  <c r="X149" i="1" s="1"/>
  <c r="CY148" i="1"/>
  <c r="X148" i="1" s="1"/>
  <c r="CZ148" i="1"/>
  <c r="Y148" i="1" s="1"/>
  <c r="CY147" i="1"/>
  <c r="X147" i="1" s="1"/>
  <c r="CZ147" i="1"/>
  <c r="Y147" i="1" s="1"/>
  <c r="GM147" i="1" s="1"/>
  <c r="CP144" i="1"/>
  <c r="O144" i="1" s="1"/>
  <c r="CP143" i="1"/>
  <c r="O143" i="1" s="1"/>
  <c r="CZ141" i="1"/>
  <c r="Y141" i="1" s="1"/>
  <c r="CY141" i="1"/>
  <c r="X141" i="1" s="1"/>
  <c r="CY140" i="1"/>
  <c r="X140" i="1" s="1"/>
  <c r="CZ140" i="1"/>
  <c r="Y140" i="1" s="1"/>
  <c r="CY139" i="1"/>
  <c r="X139" i="1" s="1"/>
  <c r="GN139" i="1" s="1"/>
  <c r="CZ139" i="1"/>
  <c r="Y139" i="1" s="1"/>
  <c r="CP136" i="1"/>
  <c r="O136" i="1" s="1"/>
  <c r="CP135" i="1"/>
  <c r="O135" i="1" s="1"/>
  <c r="CZ133" i="1"/>
  <c r="Y133" i="1" s="1"/>
  <c r="CY133" i="1"/>
  <c r="X133" i="1" s="1"/>
  <c r="CY132" i="1"/>
  <c r="X132" i="1" s="1"/>
  <c r="CZ132" i="1"/>
  <c r="Y132" i="1" s="1"/>
  <c r="CY131" i="1"/>
  <c r="X131" i="1" s="1"/>
  <c r="CZ131" i="1"/>
  <c r="Y131" i="1" s="1"/>
  <c r="GN131" i="1" s="1"/>
  <c r="DY151" i="1"/>
  <c r="CY124" i="1"/>
  <c r="X124" i="1" s="1"/>
  <c r="CZ124" i="1"/>
  <c r="Y124" i="1" s="1"/>
  <c r="DW151" i="1"/>
  <c r="AH151" i="1"/>
  <c r="EA151" i="1"/>
  <c r="EB151" i="1"/>
  <c r="CJ151" i="1"/>
  <c r="EU196" i="1"/>
  <c r="EM196" i="1"/>
  <c r="EI196" i="1"/>
  <c r="FU183" i="1"/>
  <c r="FP183" i="1"/>
  <c r="CM183" i="1"/>
  <c r="CY130" i="1"/>
  <c r="X130" i="1" s="1"/>
  <c r="CZ130" i="1"/>
  <c r="Y130" i="1" s="1"/>
  <c r="CY128" i="1"/>
  <c r="X128" i="1" s="1"/>
  <c r="GP128" i="1" s="1"/>
  <c r="CD151" i="1" s="1"/>
  <c r="CZ128" i="1"/>
  <c r="Y128" i="1" s="1"/>
  <c r="CZ126" i="1"/>
  <c r="Y126" i="1" s="1"/>
  <c r="CY126" i="1"/>
  <c r="X126" i="1" s="1"/>
  <c r="CY125" i="1"/>
  <c r="X125" i="1" s="1"/>
  <c r="CZ125" i="1"/>
  <c r="Y125" i="1" s="1"/>
  <c r="CP124" i="1"/>
  <c r="O124" i="1" s="1"/>
  <c r="GB151" i="1"/>
  <c r="AJ151" i="1"/>
  <c r="GN117" i="1"/>
  <c r="FY196" i="1"/>
  <c r="ET196" i="1"/>
  <c r="CI196" i="1"/>
  <c r="CT192" i="1"/>
  <c r="S192" i="1" s="1"/>
  <c r="CT188" i="1"/>
  <c r="S188" i="1" s="1"/>
  <c r="CZ185" i="1"/>
  <c r="Y185" i="1" s="1"/>
  <c r="AL196" i="1" s="1"/>
  <c r="GM148" i="1"/>
  <c r="GN148" i="1"/>
  <c r="CZ145" i="1"/>
  <c r="Y145" i="1" s="1"/>
  <c r="CY145" i="1"/>
  <c r="X145" i="1" s="1"/>
  <c r="CY144" i="1"/>
  <c r="X144" i="1" s="1"/>
  <c r="CZ144" i="1"/>
  <c r="Y144" i="1" s="1"/>
  <c r="CY143" i="1"/>
  <c r="X143" i="1" s="1"/>
  <c r="CZ143" i="1"/>
  <c r="Y143" i="1" s="1"/>
  <c r="GM140" i="1"/>
  <c r="GN140" i="1"/>
  <c r="GM139" i="1"/>
  <c r="CZ137" i="1"/>
  <c r="Y137" i="1" s="1"/>
  <c r="CY137" i="1"/>
  <c r="X137" i="1" s="1"/>
  <c r="CY136" i="1"/>
  <c r="X136" i="1" s="1"/>
  <c r="CZ136" i="1"/>
  <c r="Y136" i="1" s="1"/>
  <c r="CY135" i="1"/>
  <c r="X135" i="1" s="1"/>
  <c r="CZ135" i="1"/>
  <c r="Y135" i="1" s="1"/>
  <c r="GM132" i="1"/>
  <c r="GN132" i="1"/>
  <c r="CZ121" i="1"/>
  <c r="Y121" i="1" s="1"/>
  <c r="CY121" i="1"/>
  <c r="X121" i="1" s="1"/>
  <c r="CP121" i="1"/>
  <c r="O121" i="1" s="1"/>
  <c r="AE151" i="1"/>
  <c r="BC196" i="1"/>
  <c r="AU196" i="1"/>
  <c r="AQ196" i="1"/>
  <c r="EV151" i="1"/>
  <c r="BZ67" i="1"/>
  <c r="CG151" i="1"/>
  <c r="AQ151" i="1"/>
  <c r="AG151" i="1"/>
  <c r="GM131" i="1"/>
  <c r="CP130" i="1"/>
  <c r="O130" i="1" s="1"/>
  <c r="CP129" i="1"/>
  <c r="O129" i="1" s="1"/>
  <c r="CP125" i="1"/>
  <c r="O125" i="1" s="1"/>
  <c r="DZ151" i="1"/>
  <c r="AI151" i="1"/>
  <c r="CZ117" i="1"/>
  <c r="Y117" i="1" s="1"/>
  <c r="CY117" i="1"/>
  <c r="X117" i="1" s="1"/>
  <c r="GM117" i="1" s="1"/>
  <c r="EG151" i="1"/>
  <c r="BC151" i="1"/>
  <c r="CQ149" i="1"/>
  <c r="P149" i="1" s="1"/>
  <c r="CP149" i="1" s="1"/>
  <c r="O149" i="1" s="1"/>
  <c r="CT146" i="1"/>
  <c r="S146" i="1" s="1"/>
  <c r="CP146" i="1" s="1"/>
  <c r="O146" i="1" s="1"/>
  <c r="CQ145" i="1"/>
  <c r="P145" i="1" s="1"/>
  <c r="CP145" i="1" s="1"/>
  <c r="O145" i="1" s="1"/>
  <c r="CT142" i="1"/>
  <c r="S142" i="1" s="1"/>
  <c r="CQ141" i="1"/>
  <c r="P141" i="1" s="1"/>
  <c r="CP141" i="1" s="1"/>
  <c r="O141" i="1" s="1"/>
  <c r="CT138" i="1"/>
  <c r="S138" i="1" s="1"/>
  <c r="CQ137" i="1"/>
  <c r="P137" i="1" s="1"/>
  <c r="CP137" i="1" s="1"/>
  <c r="O137" i="1" s="1"/>
  <c r="CT134" i="1"/>
  <c r="S134" i="1" s="1"/>
  <c r="CQ133" i="1"/>
  <c r="P133" i="1" s="1"/>
  <c r="CP133" i="1" s="1"/>
  <c r="O133" i="1" s="1"/>
  <c r="AB130" i="1"/>
  <c r="CQ126" i="1"/>
  <c r="P126" i="1" s="1"/>
  <c r="CP126" i="1" s="1"/>
  <c r="O126" i="1" s="1"/>
  <c r="AB125" i="1"/>
  <c r="AB123" i="1"/>
  <c r="AB121" i="1"/>
  <c r="CY114" i="1"/>
  <c r="X114" i="1" s="1"/>
  <c r="GN114" i="1" s="1"/>
  <c r="CZ114" i="1"/>
  <c r="Y114" i="1" s="1"/>
  <c r="AB114" i="1"/>
  <c r="CY105" i="1"/>
  <c r="X105" i="1" s="1"/>
  <c r="CZ105" i="1"/>
  <c r="Y105" i="1" s="1"/>
  <c r="CZ104" i="1"/>
  <c r="Y104" i="1" s="1"/>
  <c r="CY104" i="1"/>
  <c r="X104" i="1" s="1"/>
  <c r="CY103" i="1"/>
  <c r="X103" i="1" s="1"/>
  <c r="GM103" i="1" s="1"/>
  <c r="CZ103" i="1"/>
  <c r="Y103" i="1" s="1"/>
  <c r="GN103" i="1" s="1"/>
  <c r="CP102" i="1"/>
  <c r="O102" i="1" s="1"/>
  <c r="CZ100" i="1"/>
  <c r="Y100" i="1" s="1"/>
  <c r="CY100" i="1"/>
  <c r="X100" i="1" s="1"/>
  <c r="GN100" i="1" s="1"/>
  <c r="BB151" i="1"/>
  <c r="AT151" i="1"/>
  <c r="AP151" i="1"/>
  <c r="CP119" i="1"/>
  <c r="O119" i="1" s="1"/>
  <c r="CZ118" i="1"/>
  <c r="Y118" i="1" s="1"/>
  <c r="CY118" i="1"/>
  <c r="X118" i="1" s="1"/>
  <c r="GM118" i="1" s="1"/>
  <c r="CP112" i="1"/>
  <c r="O112" i="1" s="1"/>
  <c r="CP111" i="1"/>
  <c r="O111" i="1" s="1"/>
  <c r="CZ109" i="1"/>
  <c r="Y109" i="1" s="1"/>
  <c r="CY109" i="1"/>
  <c r="X109" i="1" s="1"/>
  <c r="CY107" i="1"/>
  <c r="X107" i="1" s="1"/>
  <c r="CZ107" i="1"/>
  <c r="Y107" i="1" s="1"/>
  <c r="CY106" i="1"/>
  <c r="X106" i="1" s="1"/>
  <c r="CZ106" i="1"/>
  <c r="Y106" i="1" s="1"/>
  <c r="CP101" i="1"/>
  <c r="O101" i="1" s="1"/>
  <c r="GN90" i="1"/>
  <c r="GM90" i="1"/>
  <c r="EI151" i="1"/>
  <c r="AO151" i="1"/>
  <c r="CR120" i="1"/>
  <c r="Q120" i="1" s="1"/>
  <c r="CP120" i="1" s="1"/>
  <c r="O120" i="1" s="1"/>
  <c r="AB119" i="1"/>
  <c r="AB118" i="1"/>
  <c r="AB117" i="1"/>
  <c r="CR116" i="1"/>
  <c r="Q116" i="1" s="1"/>
  <c r="CP110" i="1"/>
  <c r="O110" i="1" s="1"/>
  <c r="CY101" i="1"/>
  <c r="X101" i="1" s="1"/>
  <c r="CZ101" i="1"/>
  <c r="Y101" i="1" s="1"/>
  <c r="GM100" i="1"/>
  <c r="CY98" i="1"/>
  <c r="X98" i="1" s="1"/>
  <c r="CZ98" i="1"/>
  <c r="Y98" i="1" s="1"/>
  <c r="CZ95" i="1"/>
  <c r="Y95" i="1" s="1"/>
  <c r="CY95" i="1"/>
  <c r="X95" i="1" s="1"/>
  <c r="CP95" i="1"/>
  <c r="O95" i="1" s="1"/>
  <c r="CY91" i="1"/>
  <c r="X91" i="1" s="1"/>
  <c r="CZ91" i="1"/>
  <c r="Y91" i="1" s="1"/>
  <c r="FY151" i="1"/>
  <c r="ET151" i="1"/>
  <c r="EL151" i="1"/>
  <c r="EH151" i="1"/>
  <c r="CI151" i="1"/>
  <c r="BD151" i="1"/>
  <c r="CZ123" i="1"/>
  <c r="Y123" i="1" s="1"/>
  <c r="GM123" i="1" s="1"/>
  <c r="CY123" i="1"/>
  <c r="X123" i="1" s="1"/>
  <c r="GN123" i="1" s="1"/>
  <c r="AB120" i="1"/>
  <c r="CZ119" i="1"/>
  <c r="Y119" i="1" s="1"/>
  <c r="CP116" i="1"/>
  <c r="O116" i="1" s="1"/>
  <c r="CZ113" i="1"/>
  <c r="Y113" i="1" s="1"/>
  <c r="CY113" i="1"/>
  <c r="X113" i="1" s="1"/>
  <c r="CY112" i="1"/>
  <c r="X112" i="1" s="1"/>
  <c r="CZ112" i="1"/>
  <c r="Y112" i="1" s="1"/>
  <c r="CY111" i="1"/>
  <c r="X111" i="1" s="1"/>
  <c r="CZ111" i="1"/>
  <c r="Y111" i="1" s="1"/>
  <c r="CP107" i="1"/>
  <c r="O107" i="1" s="1"/>
  <c r="CP106" i="1"/>
  <c r="O106" i="1" s="1"/>
  <c r="GM105" i="1"/>
  <c r="GN105" i="1"/>
  <c r="CY102" i="1"/>
  <c r="X102" i="1" s="1"/>
  <c r="CZ102" i="1"/>
  <c r="Y102" i="1" s="1"/>
  <c r="GN96" i="1"/>
  <c r="GM96" i="1"/>
  <c r="CQ113" i="1"/>
  <c r="P113" i="1" s="1"/>
  <c r="CP113" i="1" s="1"/>
  <c r="O113" i="1" s="1"/>
  <c r="CT110" i="1"/>
  <c r="S110" i="1" s="1"/>
  <c r="CQ109" i="1"/>
  <c r="P109" i="1" s="1"/>
  <c r="CP109" i="1" s="1"/>
  <c r="O109" i="1" s="1"/>
  <c r="CQ104" i="1"/>
  <c r="P104" i="1" s="1"/>
  <c r="CP104" i="1" s="1"/>
  <c r="O104" i="1" s="1"/>
  <c r="AB103" i="1"/>
  <c r="CQ98" i="1"/>
  <c r="P98" i="1" s="1"/>
  <c r="CP98" i="1" s="1"/>
  <c r="O98" i="1" s="1"/>
  <c r="CY97" i="1"/>
  <c r="X97" i="1" s="1"/>
  <c r="AB97" i="1"/>
  <c r="AB96" i="1"/>
  <c r="AB95" i="1"/>
  <c r="CP85" i="1"/>
  <c r="O85" i="1" s="1"/>
  <c r="CY82" i="1"/>
  <c r="X82" i="1" s="1"/>
  <c r="CZ82" i="1"/>
  <c r="Y82" i="1" s="1"/>
  <c r="CY80" i="1"/>
  <c r="X80" i="1" s="1"/>
  <c r="GM80" i="1" s="1"/>
  <c r="CP92" i="1"/>
  <c r="O92" i="1" s="1"/>
  <c r="CY86" i="1"/>
  <c r="X86" i="1" s="1"/>
  <c r="CZ86" i="1"/>
  <c r="Y86" i="1" s="1"/>
  <c r="CY81" i="1"/>
  <c r="X81" i="1" s="1"/>
  <c r="CZ81" i="1"/>
  <c r="Y81" i="1" s="1"/>
  <c r="AB101" i="1"/>
  <c r="CR94" i="1"/>
  <c r="Q94" i="1" s="1"/>
  <c r="DV151" i="1" s="1"/>
  <c r="CR93" i="1"/>
  <c r="Q93" i="1" s="1"/>
  <c r="CZ92" i="1"/>
  <c r="Y92" i="1" s="1"/>
  <c r="CY92" i="1"/>
  <c r="X92" i="1" s="1"/>
  <c r="AB92" i="1"/>
  <c r="CY90" i="1"/>
  <c r="X90" i="1" s="1"/>
  <c r="AB90" i="1"/>
  <c r="GN80" i="1"/>
  <c r="CY76" i="1"/>
  <c r="X76" i="1" s="1"/>
  <c r="CZ76" i="1"/>
  <c r="Y76" i="1" s="1"/>
  <c r="CP97" i="1"/>
  <c r="O97" i="1" s="1"/>
  <c r="CZ96" i="1"/>
  <c r="Y96" i="1" s="1"/>
  <c r="CY96" i="1"/>
  <c r="X96" i="1" s="1"/>
  <c r="AB94" i="1"/>
  <c r="CP93" i="1"/>
  <c r="O93" i="1" s="1"/>
  <c r="AB91" i="1"/>
  <c r="CQ91" i="1"/>
  <c r="P91" i="1" s="1"/>
  <c r="CP91" i="1" s="1"/>
  <c r="O91" i="1" s="1"/>
  <c r="CY85" i="1"/>
  <c r="X85" i="1" s="1"/>
  <c r="CZ85" i="1"/>
  <c r="Y85" i="1" s="1"/>
  <c r="CP81" i="1"/>
  <c r="O81" i="1" s="1"/>
  <c r="CT93" i="1"/>
  <c r="S93" i="1" s="1"/>
  <c r="CT89" i="1"/>
  <c r="S89" i="1" s="1"/>
  <c r="CT84" i="1"/>
  <c r="S84" i="1" s="1"/>
  <c r="CP74" i="1"/>
  <c r="O74" i="1" s="1"/>
  <c r="CP70" i="1"/>
  <c r="O70" i="1" s="1"/>
  <c r="CT87" i="1"/>
  <c r="S87" i="1" s="1"/>
  <c r="CP87" i="1" s="1"/>
  <c r="O87" i="1" s="1"/>
  <c r="CQ86" i="1"/>
  <c r="P86" i="1" s="1"/>
  <c r="CP86" i="1" s="1"/>
  <c r="O86" i="1" s="1"/>
  <c r="CT83" i="1"/>
  <c r="S83" i="1" s="1"/>
  <c r="CP83" i="1" s="1"/>
  <c r="O83" i="1" s="1"/>
  <c r="CQ82" i="1"/>
  <c r="P82" i="1" s="1"/>
  <c r="CP82" i="1" s="1"/>
  <c r="O82" i="1" s="1"/>
  <c r="CY79" i="1"/>
  <c r="X79" i="1" s="1"/>
  <c r="CQ79" i="1"/>
  <c r="P79" i="1" s="1"/>
  <c r="CP78" i="1"/>
  <c r="O78" i="1" s="1"/>
  <c r="AB76" i="1"/>
  <c r="CQ76" i="1"/>
  <c r="P76" i="1" s="1"/>
  <c r="CP76" i="1" s="1"/>
  <c r="O76" i="1" s="1"/>
  <c r="CY75" i="1"/>
  <c r="X75" i="1" s="1"/>
  <c r="CZ75" i="1"/>
  <c r="Y75" i="1" s="1"/>
  <c r="GM75" i="1" s="1"/>
  <c r="CY74" i="1"/>
  <c r="X74" i="1" s="1"/>
  <c r="CZ74" i="1"/>
  <c r="Y74" i="1" s="1"/>
  <c r="CY72" i="1"/>
  <c r="X72" i="1" s="1"/>
  <c r="CZ72" i="1"/>
  <c r="Y72" i="1" s="1"/>
  <c r="CZ80" i="1"/>
  <c r="Y80" i="1" s="1"/>
  <c r="CP77" i="1"/>
  <c r="O77" i="1" s="1"/>
  <c r="GN75" i="1"/>
  <c r="DZ26" i="1"/>
  <c r="DM35" i="1"/>
  <c r="EB26" i="1"/>
  <c r="DO35" i="1"/>
  <c r="CZ77" i="1"/>
  <c r="Y77" i="1" s="1"/>
  <c r="CY77" i="1"/>
  <c r="X77" i="1" s="1"/>
  <c r="AB77" i="1"/>
  <c r="CP73" i="1"/>
  <c r="O73" i="1" s="1"/>
  <c r="CY70" i="1"/>
  <c r="X70" i="1" s="1"/>
  <c r="CZ70" i="1"/>
  <c r="Y70" i="1" s="1"/>
  <c r="CY69" i="1"/>
  <c r="X69" i="1" s="1"/>
  <c r="CZ69" i="1"/>
  <c r="Y69" i="1" s="1"/>
  <c r="GN69" i="1" s="1"/>
  <c r="F60" i="1"/>
  <c r="EU35" i="1"/>
  <c r="GD26" i="1"/>
  <c r="ET35" i="1"/>
  <c r="CY32" i="1"/>
  <c r="X32" i="1" s="1"/>
  <c r="AF35" i="1"/>
  <c r="CZ32" i="1"/>
  <c r="Y32" i="1" s="1"/>
  <c r="U35" i="1"/>
  <c r="AH26" i="1"/>
  <c r="CP30" i="1"/>
  <c r="O30" i="1" s="1"/>
  <c r="AG35" i="1"/>
  <c r="AI35" i="1"/>
  <c r="AD35" i="1"/>
  <c r="CT73" i="1"/>
  <c r="S73" i="1" s="1"/>
  <c r="CQ72" i="1"/>
  <c r="P72" i="1" s="1"/>
  <c r="P53" i="1"/>
  <c r="FY35" i="1"/>
  <c r="ES35" i="1"/>
  <c r="EH35" i="1"/>
  <c r="CK26" i="1"/>
  <c r="BB35" i="1"/>
  <c r="DJ35" i="1"/>
  <c r="DW26" i="1"/>
  <c r="DY35" i="1"/>
  <c r="CZ28" i="1"/>
  <c r="Y28" i="1" s="1"/>
  <c r="AE35" i="1"/>
  <c r="ER35" i="1"/>
  <c r="EG35" i="1"/>
  <c r="CG26" i="1"/>
  <c r="AX35" i="1"/>
  <c r="AZ35" i="1"/>
  <c r="CI26" i="1"/>
  <c r="AJ26" i="1"/>
  <c r="W35" i="1"/>
  <c r="CY29" i="1"/>
  <c r="X29" i="1" s="1"/>
  <c r="CZ29" i="1"/>
  <c r="Y29" i="1" s="1"/>
  <c r="CJ35" i="1"/>
  <c r="EV35" i="1"/>
  <c r="DV26" i="1"/>
  <c r="DI35" i="1"/>
  <c r="DN35" i="1"/>
  <c r="EA26" i="1"/>
  <c r="CY31" i="1"/>
  <c r="X31" i="1" s="1"/>
  <c r="CZ31" i="1"/>
  <c r="Y31" i="1" s="1"/>
  <c r="CP31" i="1"/>
  <c r="O31" i="1" s="1"/>
  <c r="AK35" i="1"/>
  <c r="BC35" i="1"/>
  <c r="AU35" i="1"/>
  <c r="AQ35" i="1"/>
  <c r="BY26" i="1"/>
  <c r="AT35" i="1"/>
  <c r="AP35" i="1"/>
  <c r="CT33" i="1"/>
  <c r="S33" i="1" s="1"/>
  <c r="CQ32" i="1"/>
  <c r="P32" i="1" s="1"/>
  <c r="CP32" i="1" s="1"/>
  <c r="O32" i="1" s="1"/>
  <c r="CZ30" i="1"/>
  <c r="Y30" i="1" s="1"/>
  <c r="CQ29" i="1"/>
  <c r="P29" i="1" s="1"/>
  <c r="FR26" i="1"/>
  <c r="CM26" i="1"/>
  <c r="EM35" i="1"/>
  <c r="AO35" i="1"/>
  <c r="AB28" i="1"/>
  <c r="CP28" i="1"/>
  <c r="O28" i="1" s="1"/>
  <c r="AB31" i="1"/>
  <c r="AK183" i="1" l="1"/>
  <c r="X196" i="1"/>
  <c r="GM120" i="1"/>
  <c r="GN120" i="1"/>
  <c r="CD67" i="1"/>
  <c r="AU151" i="1"/>
  <c r="AU263" i="1" s="1"/>
  <c r="ER26" i="1"/>
  <c r="P46" i="1"/>
  <c r="T35" i="1"/>
  <c r="AG26" i="1"/>
  <c r="ET26" i="1"/>
  <c r="P48" i="1"/>
  <c r="ET263" i="1"/>
  <c r="GM97" i="1"/>
  <c r="GN97" i="1"/>
  <c r="AT67" i="1"/>
  <c r="F169" i="1"/>
  <c r="CY134" i="1"/>
  <c r="X134" i="1" s="1"/>
  <c r="CZ134" i="1"/>
  <c r="Y134" i="1" s="1"/>
  <c r="CJ67" i="1"/>
  <c r="BA151" i="1"/>
  <c r="BB183" i="1"/>
  <c r="F209" i="1"/>
  <c r="AD183" i="1"/>
  <c r="Q196" i="1"/>
  <c r="DX228" i="1"/>
  <c r="DK233" i="1"/>
  <c r="CZ33" i="1"/>
  <c r="Y33" i="1" s="1"/>
  <c r="CY33" i="1"/>
  <c r="X33" i="1" s="1"/>
  <c r="DX35" i="1"/>
  <c r="CJ26" i="1"/>
  <c r="BA35" i="1"/>
  <c r="DJ26" i="1"/>
  <c r="P49" i="1"/>
  <c r="GM69" i="1"/>
  <c r="GM70" i="1"/>
  <c r="GN70" i="1"/>
  <c r="GN109" i="1"/>
  <c r="GM109" i="1"/>
  <c r="CP29" i="1"/>
  <c r="O29" i="1" s="1"/>
  <c r="DU35" i="1"/>
  <c r="AP26" i="1"/>
  <c r="F44" i="1"/>
  <c r="AP263" i="1"/>
  <c r="AU26" i="1"/>
  <c r="F54" i="1"/>
  <c r="DI26" i="1"/>
  <c r="P47" i="1"/>
  <c r="DI263" i="1"/>
  <c r="AL35" i="1"/>
  <c r="FY26" i="1"/>
  <c r="EP35" i="1"/>
  <c r="Q35" i="1"/>
  <c r="AD26" i="1"/>
  <c r="AF26" i="1"/>
  <c r="S35" i="1"/>
  <c r="EU26" i="1"/>
  <c r="P51" i="1"/>
  <c r="EU263" i="1"/>
  <c r="EM26" i="1"/>
  <c r="P54" i="1"/>
  <c r="AT26" i="1"/>
  <c r="F53" i="1"/>
  <c r="AT263" i="1"/>
  <c r="BC26" i="1"/>
  <c r="F51" i="1"/>
  <c r="BC263" i="1"/>
  <c r="EC35" i="1"/>
  <c r="EG26" i="1"/>
  <c r="P39" i="1"/>
  <c r="EG263" i="1"/>
  <c r="DY26" i="1"/>
  <c r="DL35" i="1"/>
  <c r="V35" i="1"/>
  <c r="AI26" i="1"/>
  <c r="CP79" i="1"/>
  <c r="O79" i="1" s="1"/>
  <c r="DT151" i="1" s="1"/>
  <c r="DU151" i="1"/>
  <c r="GM86" i="1"/>
  <c r="GN86" i="1"/>
  <c r="CY84" i="1"/>
  <c r="X84" i="1" s="1"/>
  <c r="AK151" i="1" s="1"/>
  <c r="CZ84" i="1"/>
  <c r="Y84" i="1" s="1"/>
  <c r="AL151" i="1" s="1"/>
  <c r="AF151" i="1"/>
  <c r="DV67" i="1"/>
  <c r="DI151" i="1"/>
  <c r="CP94" i="1"/>
  <c r="O94" i="1" s="1"/>
  <c r="CP84" i="1"/>
  <c r="O84" i="1" s="1"/>
  <c r="GN113" i="1"/>
  <c r="GM113" i="1"/>
  <c r="GM107" i="1"/>
  <c r="GN107" i="1"/>
  <c r="GM114" i="1"/>
  <c r="EH67" i="1"/>
  <c r="P160" i="1"/>
  <c r="EI67" i="1"/>
  <c r="P161" i="1"/>
  <c r="EI263" i="1"/>
  <c r="AP67" i="1"/>
  <c r="F160" i="1"/>
  <c r="GN133" i="1"/>
  <c r="GM133" i="1"/>
  <c r="GN141" i="1"/>
  <c r="GM141" i="1"/>
  <c r="GN149" i="1"/>
  <c r="GM149" i="1"/>
  <c r="EV67" i="1"/>
  <c r="P176" i="1"/>
  <c r="AE67" i="1"/>
  <c r="R151" i="1"/>
  <c r="CY192" i="1"/>
  <c r="X192" i="1" s="1"/>
  <c r="CZ192" i="1"/>
  <c r="Y192" i="1" s="1"/>
  <c r="GM124" i="1"/>
  <c r="GN124" i="1"/>
  <c r="EU183" i="1"/>
  <c r="P212" i="1"/>
  <c r="GN118" i="1"/>
  <c r="GM128" i="1"/>
  <c r="GM136" i="1"/>
  <c r="GN136" i="1"/>
  <c r="GM144" i="1"/>
  <c r="GN144" i="1"/>
  <c r="EU67" i="1"/>
  <c r="P167" i="1"/>
  <c r="AT183" i="1"/>
  <c r="F214" i="1"/>
  <c r="EV183" i="1"/>
  <c r="P221" i="1"/>
  <c r="AE183" i="1"/>
  <c r="R196" i="1"/>
  <c r="AB233" i="1"/>
  <c r="GM230" i="1"/>
  <c r="CA233" i="1" s="1"/>
  <c r="GN230" i="1"/>
  <c r="CB233" i="1" s="1"/>
  <c r="AT228" i="1"/>
  <c r="F251" i="1"/>
  <c r="AJ183" i="1"/>
  <c r="W196" i="1"/>
  <c r="AI183" i="1"/>
  <c r="V196" i="1"/>
  <c r="AU228" i="1"/>
  <c r="F252" i="1"/>
  <c r="DY183" i="1"/>
  <c r="DL196" i="1"/>
  <c r="ES196" i="1"/>
  <c r="GB183" i="1"/>
  <c r="GN193" i="1"/>
  <c r="GM193" i="1"/>
  <c r="CI228" i="1"/>
  <c r="AZ233" i="1"/>
  <c r="DV183" i="1"/>
  <c r="DI196" i="1"/>
  <c r="EM228" i="1"/>
  <c r="P252" i="1"/>
  <c r="CF228" i="1"/>
  <c r="AW233" i="1"/>
  <c r="DU228" i="1"/>
  <c r="DH233" i="1"/>
  <c r="FW233" i="1"/>
  <c r="FX233" i="1"/>
  <c r="FZ233" i="1"/>
  <c r="EH228" i="1"/>
  <c r="P242" i="1"/>
  <c r="DO228" i="1"/>
  <c r="P257" i="1"/>
  <c r="GM32" i="1"/>
  <c r="GN32" i="1"/>
  <c r="W26" i="1"/>
  <c r="F59" i="1"/>
  <c r="EH26" i="1"/>
  <c r="P44" i="1"/>
  <c r="EH263" i="1"/>
  <c r="U26" i="1"/>
  <c r="F57" i="1"/>
  <c r="GM77" i="1"/>
  <c r="GN77" i="1"/>
  <c r="GN104" i="1"/>
  <c r="GM104" i="1"/>
  <c r="EL67" i="1"/>
  <c r="P169" i="1"/>
  <c r="EL263" i="1"/>
  <c r="GM102" i="1"/>
  <c r="GN102" i="1"/>
  <c r="CY142" i="1"/>
  <c r="X142" i="1" s="1"/>
  <c r="CZ142" i="1"/>
  <c r="Y142" i="1" s="1"/>
  <c r="GM125" i="1"/>
  <c r="GN125" i="1"/>
  <c r="AQ67" i="1"/>
  <c r="F161" i="1"/>
  <c r="F206" i="1"/>
  <c r="AQ183" i="1"/>
  <c r="AZ196" i="1"/>
  <c r="CI183" i="1"/>
  <c r="BB228" i="1"/>
  <c r="F246" i="1"/>
  <c r="GM194" i="1"/>
  <c r="GN194" i="1"/>
  <c r="GM28" i="1"/>
  <c r="GN28" i="1"/>
  <c r="CB35" i="1" s="1"/>
  <c r="AB35" i="1"/>
  <c r="EV26" i="1"/>
  <c r="P60" i="1"/>
  <c r="EV263" i="1"/>
  <c r="AZ26" i="1"/>
  <c r="F46" i="1"/>
  <c r="CP72" i="1"/>
  <c r="O72" i="1" s="1"/>
  <c r="AC151" i="1"/>
  <c r="GM76" i="1"/>
  <c r="GN76" i="1"/>
  <c r="AI67" i="1"/>
  <c r="V151" i="1"/>
  <c r="GN121" i="1"/>
  <c r="GM121" i="1"/>
  <c r="CP134" i="1"/>
  <c r="O134" i="1" s="1"/>
  <c r="DJ196" i="1"/>
  <c r="DW183" i="1"/>
  <c r="BC228" i="1"/>
  <c r="F249" i="1"/>
  <c r="DX183" i="1"/>
  <c r="DK196" i="1"/>
  <c r="ET228" i="1"/>
  <c r="P246" i="1"/>
  <c r="DO183" i="1"/>
  <c r="P220" i="1"/>
  <c r="W228" i="1"/>
  <c r="F257" i="1"/>
  <c r="CE228" i="1"/>
  <c r="AV233" i="1"/>
  <c r="GM231" i="1"/>
  <c r="FS233" i="1" s="1"/>
  <c r="GN231" i="1"/>
  <c r="FT233" i="1" s="1"/>
  <c r="DT233" i="1"/>
  <c r="GA228" i="1"/>
  <c r="ER233" i="1"/>
  <c r="EL228" i="1"/>
  <c r="P251" i="1"/>
  <c r="GM31" i="1"/>
  <c r="GN31" i="1"/>
  <c r="DN26" i="1"/>
  <c r="P58" i="1"/>
  <c r="AX26" i="1"/>
  <c r="F42" i="1"/>
  <c r="AC35" i="1"/>
  <c r="GM82" i="1"/>
  <c r="GN82" i="1"/>
  <c r="BD67" i="1"/>
  <c r="F176" i="1"/>
  <c r="BD263" i="1"/>
  <c r="GN95" i="1"/>
  <c r="GM95" i="1"/>
  <c r="GM111" i="1"/>
  <c r="GN111" i="1"/>
  <c r="GM119" i="1"/>
  <c r="GN119" i="1"/>
  <c r="BB67" i="1"/>
  <c r="F164" i="1"/>
  <c r="GN126" i="1"/>
  <c r="GM126" i="1"/>
  <c r="GN137" i="1"/>
  <c r="GM137" i="1"/>
  <c r="GN145" i="1"/>
  <c r="GM145" i="1"/>
  <c r="EG67" i="1"/>
  <c r="P155" i="1"/>
  <c r="DZ67" i="1"/>
  <c r="DM151" i="1"/>
  <c r="GP129" i="1"/>
  <c r="FV151" i="1" s="1"/>
  <c r="GM129" i="1"/>
  <c r="AG67" i="1"/>
  <c r="T151" i="1"/>
  <c r="CG67" i="1"/>
  <c r="AX151" i="1"/>
  <c r="AU183" i="1"/>
  <c r="F215" i="1"/>
  <c r="GN147" i="1"/>
  <c r="AL183" i="1"/>
  <c r="Y196" i="1"/>
  <c r="ET183" i="1"/>
  <c r="P209" i="1"/>
  <c r="AJ67" i="1"/>
  <c r="W151" i="1"/>
  <c r="W263" i="1" s="1"/>
  <c r="CP142" i="1"/>
  <c r="O142" i="1" s="1"/>
  <c r="EI183" i="1"/>
  <c r="P206" i="1"/>
  <c r="EB67" i="1"/>
  <c r="DO151" i="1"/>
  <c r="AH67" i="1"/>
  <c r="U151" i="1"/>
  <c r="DY67" i="1"/>
  <c r="DL151" i="1"/>
  <c r="CG183" i="1"/>
  <c r="AX196" i="1"/>
  <c r="GN187" i="1"/>
  <c r="GN191" i="1"/>
  <c r="V228" i="1"/>
  <c r="F256" i="1"/>
  <c r="CG228" i="1"/>
  <c r="AX233" i="1"/>
  <c r="GN185" i="1"/>
  <c r="GM185" i="1"/>
  <c r="AB196" i="1"/>
  <c r="AH183" i="1"/>
  <c r="U196" i="1"/>
  <c r="DI228" i="1"/>
  <c r="P245" i="1"/>
  <c r="EI228" i="1"/>
  <c r="P243" i="1"/>
  <c r="GM186" i="1"/>
  <c r="GN186" i="1"/>
  <c r="GN189" i="1"/>
  <c r="GM189" i="1"/>
  <c r="AK228" i="1"/>
  <c r="X233" i="1"/>
  <c r="FY228" i="1"/>
  <c r="EP233" i="1"/>
  <c r="FX196" i="1"/>
  <c r="DU183" i="1"/>
  <c r="FZ196" i="1"/>
  <c r="DH196" i="1"/>
  <c r="FW196" i="1"/>
  <c r="P228" i="1"/>
  <c r="F236" i="1"/>
  <c r="U228" i="1"/>
  <c r="F255" i="1"/>
  <c r="DL228" i="1"/>
  <c r="P254" i="1"/>
  <c r="ED228" i="1"/>
  <c r="DQ233" i="1"/>
  <c r="DN228" i="1"/>
  <c r="P256" i="1"/>
  <c r="AK26" i="1"/>
  <c r="X35" i="1"/>
  <c r="DO26" i="1"/>
  <c r="P59" i="1"/>
  <c r="DO263" i="1"/>
  <c r="CZ87" i="1"/>
  <c r="Y87" i="1" s="1"/>
  <c r="CY87" i="1"/>
  <c r="X87" i="1" s="1"/>
  <c r="GN87" i="1" s="1"/>
  <c r="CY89" i="1"/>
  <c r="X89" i="1" s="1"/>
  <c r="CZ89" i="1"/>
  <c r="Y89" i="1" s="1"/>
  <c r="GM85" i="1"/>
  <c r="GN85" i="1"/>
  <c r="GM116" i="1"/>
  <c r="GN116" i="1"/>
  <c r="GN110" i="1"/>
  <c r="BC67" i="1"/>
  <c r="F167" i="1"/>
  <c r="EA67" i="1"/>
  <c r="DN151" i="1"/>
  <c r="DN263" i="1" s="1"/>
  <c r="T196" i="1"/>
  <c r="AG183" i="1"/>
  <c r="R228" i="1"/>
  <c r="F247" i="1"/>
  <c r="BA228" i="1"/>
  <c r="F253" i="1"/>
  <c r="F216" i="1"/>
  <c r="BA183" i="1"/>
  <c r="DN196" i="1"/>
  <c r="EA183" i="1"/>
  <c r="T228" i="1"/>
  <c r="F254" i="1"/>
  <c r="AQ26" i="1"/>
  <c r="F45" i="1"/>
  <c r="AQ263" i="1"/>
  <c r="AE26" i="1"/>
  <c r="R35" i="1"/>
  <c r="ES26" i="1"/>
  <c r="P55" i="1"/>
  <c r="ES263" i="1"/>
  <c r="CZ73" i="1"/>
  <c r="Y73" i="1" s="1"/>
  <c r="CY73" i="1"/>
  <c r="X73" i="1" s="1"/>
  <c r="EC151" i="1" s="1"/>
  <c r="DX151" i="1"/>
  <c r="CY93" i="1"/>
  <c r="X93" i="1" s="1"/>
  <c r="GM93" i="1" s="1"/>
  <c r="CZ93" i="1"/>
  <c r="Y93" i="1" s="1"/>
  <c r="CP89" i="1"/>
  <c r="O89" i="1" s="1"/>
  <c r="ET67" i="1"/>
  <c r="P164" i="1"/>
  <c r="AO26" i="1"/>
  <c r="F39" i="1"/>
  <c r="AO263" i="1"/>
  <c r="ED35" i="1"/>
  <c r="CP33" i="1"/>
  <c r="O33" i="1" s="1"/>
  <c r="BB26" i="1"/>
  <c r="F48" i="1"/>
  <c r="BB263" i="1"/>
  <c r="GN30" i="1"/>
  <c r="GM30" i="1"/>
  <c r="DM26" i="1"/>
  <c r="P57" i="1"/>
  <c r="GM78" i="1"/>
  <c r="GN78" i="1"/>
  <c r="CZ83" i="1"/>
  <c r="Y83" i="1" s="1"/>
  <c r="CY83" i="1"/>
  <c r="X83" i="1" s="1"/>
  <c r="GN83" i="1" s="1"/>
  <c r="GM74" i="1"/>
  <c r="GN74" i="1"/>
  <c r="GM81" i="1"/>
  <c r="GN81" i="1"/>
  <c r="GM91" i="1"/>
  <c r="GN91" i="1"/>
  <c r="AD151" i="1"/>
  <c r="GN92" i="1"/>
  <c r="GM92" i="1"/>
  <c r="GM98" i="1"/>
  <c r="GN98" i="1"/>
  <c r="CY110" i="1"/>
  <c r="X110" i="1" s="1"/>
  <c r="GM110" i="1" s="1"/>
  <c r="CZ110" i="1"/>
  <c r="Y110" i="1" s="1"/>
  <c r="ED151" i="1" s="1"/>
  <c r="GM106" i="1"/>
  <c r="GN106" i="1"/>
  <c r="CI67" i="1"/>
  <c r="AZ151" i="1"/>
  <c r="FY67" i="1"/>
  <c r="EP151" i="1"/>
  <c r="AO67" i="1"/>
  <c r="F155" i="1"/>
  <c r="GM101" i="1"/>
  <c r="GN101" i="1"/>
  <c r="GM112" i="1"/>
  <c r="GN112" i="1"/>
  <c r="CY138" i="1"/>
  <c r="X138" i="1" s="1"/>
  <c r="CZ138" i="1"/>
  <c r="Y138" i="1" s="1"/>
  <c r="CY146" i="1"/>
  <c r="X146" i="1" s="1"/>
  <c r="GM146" i="1" s="1"/>
  <c r="CZ146" i="1"/>
  <c r="Y146" i="1" s="1"/>
  <c r="GM130" i="1"/>
  <c r="GN130" i="1"/>
  <c r="CP138" i="1"/>
  <c r="O138" i="1" s="1"/>
  <c r="F212" i="1"/>
  <c r="BC183" i="1"/>
  <c r="CY188" i="1"/>
  <c r="X188" i="1" s="1"/>
  <c r="CZ188" i="1"/>
  <c r="Y188" i="1" s="1"/>
  <c r="ED196" i="1" s="1"/>
  <c r="FY183" i="1"/>
  <c r="EP196" i="1"/>
  <c r="GB67" i="1"/>
  <c r="ES151" i="1"/>
  <c r="EM183" i="1"/>
  <c r="P215" i="1"/>
  <c r="DW67" i="1"/>
  <c r="DJ151" i="1"/>
  <c r="DJ263" i="1" s="1"/>
  <c r="GM135" i="1"/>
  <c r="GN135" i="1"/>
  <c r="GM143" i="1"/>
  <c r="GN143" i="1"/>
  <c r="ER67" i="1"/>
  <c r="P162" i="1"/>
  <c r="AP183" i="1"/>
  <c r="F205" i="1"/>
  <c r="ER183" i="1"/>
  <c r="P207" i="1"/>
  <c r="GM187" i="1"/>
  <c r="AP228" i="1"/>
  <c r="F242" i="1"/>
  <c r="EV228" i="1"/>
  <c r="P258" i="1"/>
  <c r="AL228" i="1"/>
  <c r="Y233" i="1"/>
  <c r="AC183" i="1"/>
  <c r="CH196" i="1"/>
  <c r="P196" i="1"/>
  <c r="CE196" i="1"/>
  <c r="CF196" i="1"/>
  <c r="S196" i="1"/>
  <c r="AF183" i="1"/>
  <c r="AQ228" i="1"/>
  <c r="F243" i="1"/>
  <c r="EG228" i="1"/>
  <c r="P237" i="1"/>
  <c r="DZ183" i="1"/>
  <c r="DM196" i="1"/>
  <c r="CP192" i="1"/>
  <c r="O192" i="1" s="1"/>
  <c r="EU228" i="1"/>
  <c r="P249" i="1"/>
  <c r="EC196" i="1"/>
  <c r="GM190" i="1"/>
  <c r="GN190" i="1"/>
  <c r="BD228" i="1"/>
  <c r="F258" i="1"/>
  <c r="CP188" i="1"/>
  <c r="O188" i="1" s="1"/>
  <c r="AO228" i="1"/>
  <c r="F237" i="1"/>
  <c r="DJ228" i="1"/>
  <c r="P247" i="1"/>
  <c r="CH228" i="1"/>
  <c r="AY233" i="1"/>
  <c r="ES228" i="1"/>
  <c r="P253" i="1"/>
  <c r="S228" i="1"/>
  <c r="F248" i="1"/>
  <c r="DM228" i="1"/>
  <c r="P255" i="1"/>
  <c r="EC228" i="1"/>
  <c r="DP233" i="1"/>
  <c r="ED67" i="1" l="1"/>
  <c r="DQ151" i="1"/>
  <c r="AL67" i="1"/>
  <c r="Y151" i="1"/>
  <c r="DJ22" i="1"/>
  <c r="P277" i="1"/>
  <c r="DJ293" i="1"/>
  <c r="ED183" i="1"/>
  <c r="DQ196" i="1"/>
  <c r="DN22" i="1"/>
  <c r="P286" i="1"/>
  <c r="DN293" i="1"/>
  <c r="AK67" i="1"/>
  <c r="X151" i="1"/>
  <c r="X263" i="1" s="1"/>
  <c r="DT67" i="1"/>
  <c r="DG151" i="1"/>
  <c r="EC67" i="1"/>
  <c r="DP151" i="1"/>
  <c r="AU22" i="1"/>
  <c r="F282" i="1"/>
  <c r="AU293" i="1"/>
  <c r="W22" i="1"/>
  <c r="W293" i="1"/>
  <c r="F287" i="1"/>
  <c r="P218" i="1"/>
  <c r="DM183" i="1"/>
  <c r="BB22" i="1"/>
  <c r="F276" i="1"/>
  <c r="BB293" i="1"/>
  <c r="ES22" i="1"/>
  <c r="P283" i="1"/>
  <c r="ES293" i="1"/>
  <c r="F199" i="1"/>
  <c r="P183" i="1"/>
  <c r="ES67" i="1"/>
  <c r="P171" i="1"/>
  <c r="GM188" i="1"/>
  <c r="GN188" i="1"/>
  <c r="GM192" i="1"/>
  <c r="GN192" i="1"/>
  <c r="S183" i="1"/>
  <c r="F211" i="1"/>
  <c r="CH183" i="1"/>
  <c r="AY196" i="1"/>
  <c r="EP67" i="1"/>
  <c r="P158" i="1"/>
  <c r="AD67" i="1"/>
  <c r="Q151" i="1"/>
  <c r="GN33" i="1"/>
  <c r="GM33" i="1"/>
  <c r="R26" i="1"/>
  <c r="F49" i="1"/>
  <c r="R263" i="1"/>
  <c r="DN183" i="1"/>
  <c r="P219" i="1"/>
  <c r="T183" i="1"/>
  <c r="F217" i="1"/>
  <c r="DH183" i="1"/>
  <c r="P199" i="1"/>
  <c r="EP228" i="1"/>
  <c r="P240" i="1"/>
  <c r="FS196" i="1"/>
  <c r="CA196" i="1"/>
  <c r="AX183" i="1"/>
  <c r="F203" i="1"/>
  <c r="U67" i="1"/>
  <c r="F173" i="1"/>
  <c r="AX67" i="1"/>
  <c r="F158" i="1"/>
  <c r="BD22" i="1"/>
  <c r="F288" i="1"/>
  <c r="BD293" i="1"/>
  <c r="ER228" i="1"/>
  <c r="P244" i="1"/>
  <c r="FS228" i="1"/>
  <c r="EJ233" i="1"/>
  <c r="AC67" i="1"/>
  <c r="P151" i="1"/>
  <c r="CE151" i="1"/>
  <c r="CF151" i="1"/>
  <c r="CH151" i="1"/>
  <c r="AB26" i="1"/>
  <c r="O35" i="1"/>
  <c r="AZ183" i="1"/>
  <c r="F207" i="1"/>
  <c r="GN93" i="1"/>
  <c r="U263" i="1"/>
  <c r="FX228" i="1"/>
  <c r="EO233" i="1"/>
  <c r="AW228" i="1"/>
  <c r="F239" i="1"/>
  <c r="DI183" i="1"/>
  <c r="P208" i="1"/>
  <c r="CA228" i="1"/>
  <c r="AR233" i="1"/>
  <c r="GM84" i="1"/>
  <c r="GN84" i="1"/>
  <c r="AF67" i="1"/>
  <c r="S151" i="1"/>
  <c r="S263" i="1" s="1"/>
  <c r="EG22" i="1"/>
  <c r="EG293" i="1"/>
  <c r="P267" i="1"/>
  <c r="BC22" i="1"/>
  <c r="F279" i="1"/>
  <c r="BC293" i="1"/>
  <c r="S26" i="1"/>
  <c r="F50" i="1"/>
  <c r="EP26" i="1"/>
  <c r="P42" i="1"/>
  <c r="EP263" i="1"/>
  <c r="DU26" i="1"/>
  <c r="FW35" i="1"/>
  <c r="DH35" i="1"/>
  <c r="FX35" i="1"/>
  <c r="FZ35" i="1"/>
  <c r="BA26" i="1"/>
  <c r="F55" i="1"/>
  <c r="BA263" i="1"/>
  <c r="ER263" i="1"/>
  <c r="F222" i="1"/>
  <c r="X183" i="1"/>
  <c r="CF183" i="1"/>
  <c r="AW196" i="1"/>
  <c r="ED26" i="1"/>
  <c r="DQ35" i="1"/>
  <c r="FV67" i="1"/>
  <c r="EM151" i="1"/>
  <c r="P35" i="1"/>
  <c r="CE35" i="1"/>
  <c r="CF35" i="1"/>
  <c r="AC26" i="1"/>
  <c r="CH35" i="1"/>
  <c r="AV228" i="1"/>
  <c r="F238" i="1"/>
  <c r="DK183" i="1"/>
  <c r="P211" i="1"/>
  <c r="GM72" i="1"/>
  <c r="CA151" i="1" s="1"/>
  <c r="GN72" i="1"/>
  <c r="AB151" i="1"/>
  <c r="EV22" i="1"/>
  <c r="P288" i="1"/>
  <c r="EV293" i="1"/>
  <c r="CB26" i="1"/>
  <c r="AS35" i="1"/>
  <c r="FW228" i="1"/>
  <c r="EN233" i="1"/>
  <c r="DL183" i="1"/>
  <c r="P217" i="1"/>
  <c r="V183" i="1"/>
  <c r="F219" i="1"/>
  <c r="AB228" i="1"/>
  <c r="O233" i="1"/>
  <c r="GM94" i="1"/>
  <c r="GN94" i="1"/>
  <c r="DU67" i="1"/>
  <c r="DH151" i="1"/>
  <c r="FX151" i="1"/>
  <c r="FZ151" i="1"/>
  <c r="FW151" i="1"/>
  <c r="V26" i="1"/>
  <c r="F58" i="1"/>
  <c r="V263" i="1"/>
  <c r="EU22" i="1"/>
  <c r="EU293" i="1"/>
  <c r="P279" i="1"/>
  <c r="AP22" i="1"/>
  <c r="F272" i="1"/>
  <c r="G16" i="2" s="1"/>
  <c r="G18" i="2" s="1"/>
  <c r="AP293" i="1"/>
  <c r="GM29" i="1"/>
  <c r="FS35" i="1" s="1"/>
  <c r="DT35" i="1"/>
  <c r="GN29" i="1"/>
  <c r="DK228" i="1"/>
  <c r="P248" i="1"/>
  <c r="EC183" i="1"/>
  <c r="DP196" i="1"/>
  <c r="CB196" i="1"/>
  <c r="DP228" i="1"/>
  <c r="P259" i="1"/>
  <c r="AY228" i="1"/>
  <c r="F241" i="1"/>
  <c r="CE183" i="1"/>
  <c r="AV196" i="1"/>
  <c r="Y228" i="1"/>
  <c r="F260" i="1"/>
  <c r="AZ67" i="1"/>
  <c r="F162" i="1"/>
  <c r="AO22" i="1"/>
  <c r="AO293" i="1"/>
  <c r="F267" i="1"/>
  <c r="DX67" i="1"/>
  <c r="DK151" i="1"/>
  <c r="AQ22" i="1"/>
  <c r="F273" i="1"/>
  <c r="AQ293" i="1"/>
  <c r="X228" i="1"/>
  <c r="F259" i="1"/>
  <c r="FT196" i="1"/>
  <c r="AX228" i="1"/>
  <c r="F240" i="1"/>
  <c r="DL67" i="1"/>
  <c r="P172" i="1"/>
  <c r="DO67" i="1"/>
  <c r="P175" i="1"/>
  <c r="GM142" i="1"/>
  <c r="GN142" i="1"/>
  <c r="T67" i="1"/>
  <c r="F172" i="1"/>
  <c r="DM67" i="1"/>
  <c r="P173" i="1"/>
  <c r="AX263" i="1"/>
  <c r="DT228" i="1"/>
  <c r="DG233" i="1"/>
  <c r="DJ183" i="1"/>
  <c r="P210" i="1"/>
  <c r="V67" i="1"/>
  <c r="F174" i="1"/>
  <c r="GM73" i="1"/>
  <c r="AZ263" i="1"/>
  <c r="CA35" i="1"/>
  <c r="DH228" i="1"/>
  <c r="P236" i="1"/>
  <c r="AZ228" i="1"/>
  <c r="F244" i="1"/>
  <c r="R183" i="1"/>
  <c r="F210" i="1"/>
  <c r="R67" i="1"/>
  <c r="F165" i="1"/>
  <c r="EI22" i="1"/>
  <c r="P273" i="1"/>
  <c r="EI293" i="1"/>
  <c r="DI67" i="1"/>
  <c r="P163" i="1"/>
  <c r="GN79" i="1"/>
  <c r="GM79" i="1"/>
  <c r="DL26" i="1"/>
  <c r="P56" i="1"/>
  <c r="DL263" i="1"/>
  <c r="AL26" i="1"/>
  <c r="Y35" i="1"/>
  <c r="FS151" i="1"/>
  <c r="DX26" i="1"/>
  <c r="DK35" i="1"/>
  <c r="GN146" i="1"/>
  <c r="GM83" i="1"/>
  <c r="GM87" i="1"/>
  <c r="EP183" i="1"/>
  <c r="P203" i="1"/>
  <c r="DN67" i="1"/>
  <c r="P174" i="1"/>
  <c r="FZ183" i="1"/>
  <c r="EQ196" i="1"/>
  <c r="F218" i="1"/>
  <c r="U183" i="1"/>
  <c r="DJ67" i="1"/>
  <c r="P165" i="1"/>
  <c r="GM138" i="1"/>
  <c r="GN138" i="1"/>
  <c r="DM263" i="1"/>
  <c r="GM89" i="1"/>
  <c r="GN89" i="1"/>
  <c r="DO22" i="1"/>
  <c r="DO293" i="1"/>
  <c r="P287" i="1"/>
  <c r="X26" i="1"/>
  <c r="F61" i="1"/>
  <c r="DQ228" i="1"/>
  <c r="P260" i="1"/>
  <c r="FW183" i="1"/>
  <c r="EN196" i="1"/>
  <c r="FX183" i="1"/>
  <c r="EO196" i="1"/>
  <c r="DT196" i="1"/>
  <c r="O196" i="1"/>
  <c r="AB183" i="1"/>
  <c r="W67" i="1"/>
  <c r="F175" i="1"/>
  <c r="Y183" i="1"/>
  <c r="F223" i="1"/>
  <c r="FT228" i="1"/>
  <c r="EK233" i="1"/>
  <c r="GM134" i="1"/>
  <c r="GN134" i="1"/>
  <c r="GN73" i="1"/>
  <c r="FT151" i="1" s="1"/>
  <c r="EL22" i="1"/>
  <c r="EL293" i="1"/>
  <c r="P281" i="1"/>
  <c r="U16" i="2" s="1"/>
  <c r="U18" i="2" s="1"/>
  <c r="EH22" i="1"/>
  <c r="EH293" i="1"/>
  <c r="P272" i="1"/>
  <c r="V16" i="2" s="1"/>
  <c r="V18" i="2" s="1"/>
  <c r="FZ228" i="1"/>
  <c r="EQ233" i="1"/>
  <c r="ES183" i="1"/>
  <c r="P216" i="1"/>
  <c r="W183" i="1"/>
  <c r="F220" i="1"/>
  <c r="CB228" i="1"/>
  <c r="AS233" i="1"/>
  <c r="EC26" i="1"/>
  <c r="DP35" i="1"/>
  <c r="AT22" i="1"/>
  <c r="AT293" i="1"/>
  <c r="F281" i="1"/>
  <c r="F16" i="2" s="1"/>
  <c r="F18" i="2" s="1"/>
  <c r="Q26" i="1"/>
  <c r="F47" i="1"/>
  <c r="Q263" i="1"/>
  <c r="DI22" i="1"/>
  <c r="DI293" i="1"/>
  <c r="P275" i="1"/>
  <c r="Q183" i="1"/>
  <c r="F208" i="1"/>
  <c r="BA67" i="1"/>
  <c r="F171" i="1"/>
  <c r="ET22" i="1"/>
  <c r="ET293" i="1"/>
  <c r="P276" i="1"/>
  <c r="T26" i="1"/>
  <c r="F56" i="1"/>
  <c r="T263" i="1"/>
  <c r="AU67" i="1"/>
  <c r="F170" i="1"/>
  <c r="FT67" i="1" l="1"/>
  <c r="EK151" i="1"/>
  <c r="S22" i="1"/>
  <c r="F278" i="1"/>
  <c r="J16" i="2" s="1"/>
  <c r="J18" i="2" s="1"/>
  <c r="S293" i="1"/>
  <c r="X22" i="1"/>
  <c r="F289" i="1"/>
  <c r="X293" i="1"/>
  <c r="CA67" i="1"/>
  <c r="AR151" i="1"/>
  <c r="EH18" i="1"/>
  <c r="P302" i="1"/>
  <c r="EK228" i="1"/>
  <c r="P250" i="1"/>
  <c r="T22" i="1"/>
  <c r="F284" i="1"/>
  <c r="T293" i="1"/>
  <c r="ET18" i="1"/>
  <c r="P306" i="1"/>
  <c r="DI18" i="1"/>
  <c r="P305" i="1"/>
  <c r="EQ228" i="1"/>
  <c r="P241" i="1"/>
  <c r="DG228" i="1"/>
  <c r="P235" i="1"/>
  <c r="AO18" i="1"/>
  <c r="F297" i="1"/>
  <c r="P204" i="1"/>
  <c r="EQ183" i="1"/>
  <c r="Y26" i="1"/>
  <c r="F62" i="1"/>
  <c r="Y263" i="1"/>
  <c r="DK67" i="1"/>
  <c r="P166" i="1"/>
  <c r="AP18" i="1"/>
  <c r="F302" i="1"/>
  <c r="DH67" i="1"/>
  <c r="P154" i="1"/>
  <c r="AS26" i="1"/>
  <c r="F52" i="1"/>
  <c r="CH26" i="1"/>
  <c r="AY35" i="1"/>
  <c r="P26" i="1"/>
  <c r="F38" i="1"/>
  <c r="P263" i="1"/>
  <c r="FW26" i="1"/>
  <c r="EN35" i="1"/>
  <c r="BC18" i="1"/>
  <c r="F309" i="1"/>
  <c r="EG18" i="1"/>
  <c r="P297" i="1"/>
  <c r="CH67" i="1"/>
  <c r="AY151" i="1"/>
  <c r="R22" i="1"/>
  <c r="R293" i="1"/>
  <c r="F277" i="1"/>
  <c r="Q22" i="1"/>
  <c r="Q293" i="1"/>
  <c r="F275" i="1"/>
  <c r="AT18" i="1"/>
  <c r="F311" i="1"/>
  <c r="AS228" i="1"/>
  <c r="F250" i="1"/>
  <c r="EL18" i="1"/>
  <c r="P311" i="1"/>
  <c r="O183" i="1"/>
  <c r="F198" i="1"/>
  <c r="EN183" i="1"/>
  <c r="P201" i="1"/>
  <c r="DO18" i="1"/>
  <c r="P317" i="1"/>
  <c r="DM22" i="1"/>
  <c r="P285" i="1"/>
  <c r="DM293" i="1"/>
  <c r="DK26" i="1"/>
  <c r="P50" i="1"/>
  <c r="DK263" i="1"/>
  <c r="EI18" i="1"/>
  <c r="P303" i="1"/>
  <c r="AZ22" i="1"/>
  <c r="F274" i="1"/>
  <c r="AZ293" i="1"/>
  <c r="AX22" i="1"/>
  <c r="F270" i="1"/>
  <c r="AX293" i="1"/>
  <c r="AQ18" i="1"/>
  <c r="F303" i="1"/>
  <c r="AV183" i="1"/>
  <c r="F201" i="1"/>
  <c r="FT35" i="1"/>
  <c r="FW67" i="1"/>
  <c r="EN151" i="1"/>
  <c r="AB67" i="1"/>
  <c r="O151" i="1"/>
  <c r="EM67" i="1"/>
  <c r="P170" i="1"/>
  <c r="EM263" i="1"/>
  <c r="F202" i="1"/>
  <c r="AW183" i="1"/>
  <c r="ER22" i="1"/>
  <c r="P274" i="1"/>
  <c r="ER293" i="1"/>
  <c r="FZ26" i="1"/>
  <c r="EQ35" i="1"/>
  <c r="CF67" i="1"/>
  <c r="AW151" i="1"/>
  <c r="EJ228" i="1"/>
  <c r="P261" i="1"/>
  <c r="BD18" i="1"/>
  <c r="F318" i="1"/>
  <c r="Q67" i="1"/>
  <c r="F163" i="1"/>
  <c r="F204" i="1"/>
  <c r="AY183" i="1"/>
  <c r="ES18" i="1"/>
  <c r="P313" i="1"/>
  <c r="H16" i="2"/>
  <c r="H18" i="2" s="1"/>
  <c r="DG67" i="1"/>
  <c r="P153" i="1"/>
  <c r="DN18" i="1"/>
  <c r="P316" i="1"/>
  <c r="Y67" i="1"/>
  <c r="F178" i="1"/>
  <c r="DT183" i="1"/>
  <c r="DG196" i="1"/>
  <c r="DL22" i="1"/>
  <c r="P284" i="1"/>
  <c r="DL293" i="1"/>
  <c r="EK196" i="1"/>
  <c r="FT183" i="1"/>
  <c r="DT26" i="1"/>
  <c r="DG35" i="1"/>
  <c r="V22" i="1"/>
  <c r="F286" i="1"/>
  <c r="V293" i="1"/>
  <c r="FZ67" i="1"/>
  <c r="EQ151" i="1"/>
  <c r="EN228" i="1"/>
  <c r="P238" i="1"/>
  <c r="EV18" i="1"/>
  <c r="P318" i="1"/>
  <c r="CB151" i="1"/>
  <c r="CF26" i="1"/>
  <c r="AW35" i="1"/>
  <c r="BA22" i="1"/>
  <c r="BA293" i="1"/>
  <c r="F283" i="1"/>
  <c r="FX26" i="1"/>
  <c r="EO35" i="1"/>
  <c r="EP22" i="1"/>
  <c r="EP293" i="1"/>
  <c r="P270" i="1"/>
  <c r="S67" i="1"/>
  <c r="F166" i="1"/>
  <c r="AR228" i="1"/>
  <c r="F261" i="1"/>
  <c r="U22" i="1"/>
  <c r="F285" i="1"/>
  <c r="U293" i="1"/>
  <c r="O26" i="1"/>
  <c r="F37" i="1"/>
  <c r="O263" i="1"/>
  <c r="CE67" i="1"/>
  <c r="AV151" i="1"/>
  <c r="CA183" i="1"/>
  <c r="AR196" i="1"/>
  <c r="W18" i="1"/>
  <c r="F317" i="1"/>
  <c r="DJ18" i="1"/>
  <c r="P307" i="1"/>
  <c r="DP26" i="1"/>
  <c r="P61" i="1"/>
  <c r="DP263" i="1"/>
  <c r="EO183" i="1"/>
  <c r="P202" i="1"/>
  <c r="CB183" i="1"/>
  <c r="AS196" i="1"/>
  <c r="FS26" i="1"/>
  <c r="EJ35" i="1"/>
  <c r="FX67" i="1"/>
  <c r="EO151" i="1"/>
  <c r="CE26" i="1"/>
  <c r="AV35" i="1"/>
  <c r="DQ26" i="1"/>
  <c r="P62" i="1"/>
  <c r="DQ263" i="1"/>
  <c r="DH26" i="1"/>
  <c r="P38" i="1"/>
  <c r="DH263" i="1"/>
  <c r="P67" i="1"/>
  <c r="F154" i="1"/>
  <c r="FS183" i="1"/>
  <c r="EJ196" i="1"/>
  <c r="DP67" i="1"/>
  <c r="P177" i="1"/>
  <c r="X67" i="1"/>
  <c r="F177" i="1"/>
  <c r="DQ67" i="1"/>
  <c r="P178" i="1"/>
  <c r="FS67" i="1"/>
  <c r="EJ151" i="1"/>
  <c r="AR35" i="1"/>
  <c r="CA26" i="1"/>
  <c r="DP183" i="1"/>
  <c r="P222" i="1"/>
  <c r="EU18" i="1"/>
  <c r="P309" i="1"/>
  <c r="O228" i="1"/>
  <c r="F235" i="1"/>
  <c r="EO228" i="1"/>
  <c r="P239" i="1"/>
  <c r="BB18" i="1"/>
  <c r="F306" i="1"/>
  <c r="AU18" i="1"/>
  <c r="F312" i="1"/>
  <c r="DQ183" i="1"/>
  <c r="P223" i="1"/>
  <c r="AR26" i="1" l="1"/>
  <c r="F63" i="1"/>
  <c r="AR263" i="1"/>
  <c r="O22" i="1"/>
  <c r="O293" i="1"/>
  <c r="F265" i="1"/>
  <c r="BA18" i="1"/>
  <c r="F313" i="1"/>
  <c r="EJ67" i="1"/>
  <c r="P179" i="1"/>
  <c r="EJ183" i="1"/>
  <c r="P224" i="1"/>
  <c r="F213" i="1"/>
  <c r="AS183" i="1"/>
  <c r="EO26" i="1"/>
  <c r="P41" i="1"/>
  <c r="EO263" i="1"/>
  <c r="EQ67" i="1"/>
  <c r="P159" i="1"/>
  <c r="P198" i="1"/>
  <c r="DG183" i="1"/>
  <c r="AV67" i="1"/>
  <c r="F156" i="1"/>
  <c r="AV26" i="1"/>
  <c r="F40" i="1"/>
  <c r="AV263" i="1"/>
  <c r="EJ26" i="1"/>
  <c r="P63" i="1"/>
  <c r="EJ263" i="1"/>
  <c r="U18" i="1"/>
  <c r="F315" i="1"/>
  <c r="EP18" i="1"/>
  <c r="P300" i="1"/>
  <c r="V18" i="1"/>
  <c r="F316" i="1"/>
  <c r="R18" i="1"/>
  <c r="F307" i="1"/>
  <c r="EN26" i="1"/>
  <c r="P40" i="1"/>
  <c r="EN263" i="1"/>
  <c r="Y22" i="1"/>
  <c r="F290" i="1"/>
  <c r="Y293" i="1"/>
  <c r="X18" i="1"/>
  <c r="F319" i="1"/>
  <c r="CB67" i="1"/>
  <c r="AS151" i="1"/>
  <c r="AW67" i="1"/>
  <c r="F157" i="1"/>
  <c r="ER18" i="1"/>
  <c r="P304" i="1"/>
  <c r="O67" i="1"/>
  <c r="F153" i="1"/>
  <c r="FT26" i="1"/>
  <c r="EK35" i="1"/>
  <c r="AZ18" i="1"/>
  <c r="F304" i="1"/>
  <c r="DM18" i="1"/>
  <c r="P315" i="1"/>
  <c r="Q18" i="1"/>
  <c r="F305" i="1"/>
  <c r="AY26" i="1"/>
  <c r="F43" i="1"/>
  <c r="AY263" i="1"/>
  <c r="DQ22" i="1"/>
  <c r="P290" i="1"/>
  <c r="DQ293" i="1"/>
  <c r="DP22" i="1"/>
  <c r="P289" i="1"/>
  <c r="DP293" i="1"/>
  <c r="EK183" i="1"/>
  <c r="P213" i="1"/>
  <c r="EM22" i="1"/>
  <c r="P282" i="1"/>
  <c r="W16" i="2" s="1"/>
  <c r="W18" i="2" s="1"/>
  <c r="EM293" i="1"/>
  <c r="AX18" i="1"/>
  <c r="F300" i="1"/>
  <c r="DK22" i="1"/>
  <c r="DK293" i="1"/>
  <c r="P278" i="1"/>
  <c r="Y16" i="2" s="1"/>
  <c r="Y18" i="2" s="1"/>
  <c r="AY67" i="1"/>
  <c r="F159" i="1"/>
  <c r="P22" i="1"/>
  <c r="F266" i="1"/>
  <c r="P293" i="1"/>
  <c r="AR67" i="1"/>
  <c r="F179" i="1"/>
  <c r="EK67" i="1"/>
  <c r="P168" i="1"/>
  <c r="F224" i="1"/>
  <c r="AR183" i="1"/>
  <c r="DH22" i="1"/>
  <c r="P266" i="1"/>
  <c r="DH293" i="1"/>
  <c r="EO67" i="1"/>
  <c r="P157" i="1"/>
  <c r="AW26" i="1"/>
  <c r="F41" i="1"/>
  <c r="AW263" i="1"/>
  <c r="DG26" i="1"/>
  <c r="P37" i="1"/>
  <c r="DG263" i="1"/>
  <c r="DL18" i="1"/>
  <c r="P314" i="1"/>
  <c r="EQ26" i="1"/>
  <c r="P43" i="1"/>
  <c r="EQ263" i="1"/>
  <c r="EN67" i="1"/>
  <c r="P156" i="1"/>
  <c r="T18" i="1"/>
  <c r="F314" i="1"/>
  <c r="S18" i="1"/>
  <c r="F308" i="1"/>
  <c r="AW22" i="1" l="1"/>
  <c r="AW293" i="1"/>
  <c r="F269" i="1"/>
  <c r="DK18" i="1"/>
  <c r="P308" i="1"/>
  <c r="DQ18" i="1"/>
  <c r="P320" i="1"/>
  <c r="Y18" i="1"/>
  <c r="F320" i="1"/>
  <c r="DG22" i="1"/>
  <c r="DG293" i="1"/>
  <c r="P265" i="1"/>
  <c r="DH18" i="1"/>
  <c r="P296" i="1"/>
  <c r="AY22" i="1"/>
  <c r="F271" i="1"/>
  <c r="AY293" i="1"/>
  <c r="EN22" i="1"/>
  <c r="P268" i="1"/>
  <c r="EN293" i="1"/>
  <c r="EK26" i="1"/>
  <c r="P52" i="1"/>
  <c r="EK263" i="1"/>
  <c r="AR22" i="1"/>
  <c r="AR293" i="1"/>
  <c r="F291" i="1"/>
  <c r="DP18" i="1"/>
  <c r="P319" i="1"/>
  <c r="AV22" i="1"/>
  <c r="F268" i="1"/>
  <c r="AV293" i="1"/>
  <c r="EQ22" i="1"/>
  <c r="EQ293" i="1"/>
  <c r="P271" i="1"/>
  <c r="EM18" i="1"/>
  <c r="P312" i="1"/>
  <c r="AS67" i="1"/>
  <c r="F168" i="1"/>
  <c r="AS263" i="1"/>
  <c r="P18" i="1"/>
  <c r="F296" i="1"/>
  <c r="EJ22" i="1"/>
  <c r="EJ293" i="1"/>
  <c r="P291" i="1"/>
  <c r="EO22" i="1"/>
  <c r="P269" i="1"/>
  <c r="EO293" i="1"/>
  <c r="O18" i="1"/>
  <c r="F295" i="1"/>
  <c r="F323" i="1" s="1"/>
  <c r="F324" i="1" s="1"/>
  <c r="EO18" i="1" l="1"/>
  <c r="P299" i="1"/>
  <c r="EJ18" i="1"/>
  <c r="P321" i="1"/>
  <c r="AS22" i="1"/>
  <c r="F280" i="1"/>
  <c r="E16" i="2" s="1"/>
  <c r="AS293" i="1"/>
  <c r="AV18" i="1"/>
  <c r="F298" i="1"/>
  <c r="EK22" i="1"/>
  <c r="P280" i="1"/>
  <c r="T16" i="2" s="1"/>
  <c r="EK293" i="1"/>
  <c r="DG18" i="1"/>
  <c r="P295" i="1"/>
  <c r="P323" i="1" s="1"/>
  <c r="P324" i="1" s="1"/>
  <c r="AW18" i="1"/>
  <c r="F299" i="1"/>
  <c r="EQ18" i="1"/>
  <c r="P301" i="1"/>
  <c r="AR18" i="1"/>
  <c r="F321" i="1"/>
  <c r="AY18" i="1"/>
  <c r="F301" i="1"/>
  <c r="EN18" i="1"/>
  <c r="P298" i="1"/>
  <c r="AS18" i="1" l="1"/>
  <c r="F310" i="1"/>
  <c r="EK18" i="1"/>
  <c r="P310" i="1"/>
  <c r="X16" i="2"/>
  <c r="X18" i="2" s="1"/>
  <c r="T18" i="2"/>
  <c r="I16" i="2"/>
  <c r="I18" i="2" s="1"/>
  <c r="E18" i="2"/>
</calcChain>
</file>

<file path=xl/sharedStrings.xml><?xml version="1.0" encoding="utf-8"?>
<sst xmlns="http://schemas.openxmlformats.org/spreadsheetml/2006/main" count="3905" uniqueCount="284">
  <si>
    <t>Smeta.RU  (495) 974-1589</t>
  </si>
  <si>
    <t>_PS_</t>
  </si>
  <si>
    <t>Smeta.RU</t>
  </si>
  <si>
    <t/>
  </si>
  <si>
    <t>Новый объект</t>
  </si>
  <si>
    <t>"КЛЮКВЕННЫЙ" ДОГОВОР  4-КС-2019-КЛ от 18.03.2019</t>
  </si>
  <si>
    <t>Вороненко А. В.</t>
  </si>
  <si>
    <t>Начальник СДО</t>
  </si>
  <si>
    <t>Г.В. Агекян</t>
  </si>
  <si>
    <t>Генеральный директор</t>
  </si>
  <si>
    <t>ООО "СЗ "Аркада" ИНН 5050115542 Юр. адрес: 141190, МО, г. Фрязино, ул. Вокзальная д.6а, офис 143  Тел/факс: 8(495) 995 59 06</t>
  </si>
  <si>
    <t>Г. Ж. Мурадян</t>
  </si>
  <si>
    <t>Зам. генерального директора</t>
  </si>
  <si>
    <t>ООО "Строительная компания", 141190, Московская область, г. Фрязино, ул. Вокзальная, д.6а, оф. 77</t>
  </si>
  <si>
    <t>ООО "Строительная компания", ИНН 5050117620. 141190, Московская область, г. Фрязино, ул. Вокзальная, д.6а, оф. 77</t>
  </si>
  <si>
    <t>Сметные нормы списания</t>
  </si>
  <si>
    <t>Коды ценников</t>
  </si>
  <si>
    <t>Версия 5. Типовой расчёт (0,94) для норм 2001 года промышл без параметров</t>
  </si>
  <si>
    <t>Июль, 2020 г.</t>
  </si>
  <si>
    <t>КС-2 №9 Июль 2020 г</t>
  </si>
  <si>
    <t>39840615</t>
  </si>
  <si>
    <t>4/КС-2019/КЛ</t>
  </si>
  <si>
    <t>Новая локальная смета</t>
  </si>
  <si>
    <t>локальная смета</t>
  </si>
  <si>
    <t>Новый раздел</t>
  </si>
  <si>
    <t>Раздел 1. Подготовка территории строительства и содержание строительной площадки</t>
  </si>
  <si>
    <t>1</t>
  </si>
  <si>
    <t>1.1.</t>
  </si>
  <si>
    <t>Временные здания, перебазировка крана</t>
  </si>
  <si>
    <t>КОМПЛ</t>
  </si>
  <si>
    <t>Материалы</t>
  </si>
  <si>
    <t>Материал по прайсу</t>
  </si>
  <si>
    <t>материалы</t>
  </si>
  <si>
    <t>*0,94</t>
  </si>
  <si>
    <t>2</t>
  </si>
  <si>
    <t>1.2</t>
  </si>
  <si>
    <t>Охрана объекта (24 месяца*45000руб.)</t>
  </si>
  <si>
    <t>3</t>
  </si>
  <si>
    <t>1.3</t>
  </si>
  <si>
    <t>- геодезические и гидрогеологические работы, разбивка осей здания и т. п., вынос коммуникаций из пятна застройки, вырубка деревьев</t>
  </si>
  <si>
    <t>ПЗ</t>
  </si>
  <si>
    <t>Прямые затраты</t>
  </si>
  <si>
    <t>СтМатОб</t>
  </si>
  <si>
    <t>Стоимость материальных ресурсов (всего)</t>
  </si>
  <si>
    <t>СтМатОбЗак</t>
  </si>
  <si>
    <t>Стоимость материалов и оборудования заказчика</t>
  </si>
  <si>
    <t>СтМатОбПод</t>
  </si>
  <si>
    <t>Стоимость материалов и оборудования подрядчика</t>
  </si>
  <si>
    <t>СтМат</t>
  </si>
  <si>
    <t>Стоимость материалов (всего)</t>
  </si>
  <si>
    <t>СтМатЗак</t>
  </si>
  <si>
    <t>Стоимость материалов заказчика</t>
  </si>
  <si>
    <t>СтМатПод</t>
  </si>
  <si>
    <t>Стоимость материалов подрядчика</t>
  </si>
  <si>
    <t>Оборуд</t>
  </si>
  <si>
    <t>Стоимость оборудования (всего)</t>
  </si>
  <si>
    <t>ОборудЗак</t>
  </si>
  <si>
    <t>Стоимость оборудования заказчика</t>
  </si>
  <si>
    <t>ОборудПод</t>
  </si>
  <si>
    <t>Стоимость оборудования подрядчика</t>
  </si>
  <si>
    <t>ЭММ</t>
  </si>
  <si>
    <t>Эксплуатация машин</t>
  </si>
  <si>
    <t>ЭММсНРиСП</t>
  </si>
  <si>
    <t>Эксплуатация машин по ТСН-2001.16</t>
  </si>
  <si>
    <t>ЗПМ</t>
  </si>
  <si>
    <t>ЗП машинистов</t>
  </si>
  <si>
    <t>ОЗП</t>
  </si>
  <si>
    <t>Основная ЗП рабочих</t>
  </si>
  <si>
    <t>ОЗПсНРиСП</t>
  </si>
  <si>
    <t>Основная ЗП рабочих по ТСН-2001.16</t>
  </si>
  <si>
    <t>Строит</t>
  </si>
  <si>
    <t>Строительные работы с НР и СП</t>
  </si>
  <si>
    <t>Монтаж</t>
  </si>
  <si>
    <t>Монтажные работы с НР и СП</t>
  </si>
  <si>
    <t>Прочие</t>
  </si>
  <si>
    <t>Прочие работы с НР и СП</t>
  </si>
  <si>
    <t>ПрочиеЗатр</t>
  </si>
  <si>
    <t>Прочие затраты по ТСН-2001.16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</si>
  <si>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</si>
  <si>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</si>
  <si>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</si>
  <si>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</si>
  <si>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</si>
  <si>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</si>
  <si>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</si>
  <si>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</si>
  <si>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Перевозка</t>
  </si>
  <si>
    <t>Перевозка грузов</t>
  </si>
  <si>
    <t>НР</t>
  </si>
  <si>
    <t>Накладные расходы</t>
  </si>
  <si>
    <t>СмПриб</t>
  </si>
  <si>
    <t>Сметная прибыль</t>
  </si>
  <si>
    <t>Всего</t>
  </si>
  <si>
    <t>Всего с НР и СП</t>
  </si>
  <si>
    <t>Раздел 2. Основные объекты строительства</t>
  </si>
  <si>
    <t>4</t>
  </si>
  <si>
    <t>2.1</t>
  </si>
  <si>
    <t>Земляные работы</t>
  </si>
  <si>
    <t>Конструктивные элементы ниже отм.0.000</t>
  </si>
  <si>
    <t>5</t>
  </si>
  <si>
    <t>2.2</t>
  </si>
  <si>
    <t>Фундаментная плита Фп1, Фп2</t>
  </si>
  <si>
    <t>6</t>
  </si>
  <si>
    <t>2.3</t>
  </si>
  <si>
    <t>Колонны монолитные</t>
  </si>
  <si>
    <t>7</t>
  </si>
  <si>
    <t>2.4</t>
  </si>
  <si>
    <t>Стены монолитные</t>
  </si>
  <si>
    <t>8</t>
  </si>
  <si>
    <t>2.5</t>
  </si>
  <si>
    <t>Шахты и приямки (лифты)</t>
  </si>
  <si>
    <t>9</t>
  </si>
  <si>
    <t>2.6</t>
  </si>
  <si>
    <t>Лестницы (подвал)</t>
  </si>
  <si>
    <t>10</t>
  </si>
  <si>
    <t>2.7</t>
  </si>
  <si>
    <t>Плита перекрытия</t>
  </si>
  <si>
    <t>11</t>
  </si>
  <si>
    <t>2.8</t>
  </si>
  <si>
    <t>Приямки</t>
  </si>
  <si>
    <t>12</t>
  </si>
  <si>
    <t>2.9</t>
  </si>
  <si>
    <t>Входные группы</t>
  </si>
  <si>
    <t>Конструктивные элементы выше отм.0.000</t>
  </si>
  <si>
    <t>13</t>
  </si>
  <si>
    <t>2.10</t>
  </si>
  <si>
    <t>14</t>
  </si>
  <si>
    <t>2.11</t>
  </si>
  <si>
    <t>15</t>
  </si>
  <si>
    <t>2.12</t>
  </si>
  <si>
    <t>Перекрытия монолитные</t>
  </si>
  <si>
    <t>16</t>
  </si>
  <si>
    <t>2.13</t>
  </si>
  <si>
    <t>Шахты монолитные (Ш1.2,Ш2.2,Ш1.3,Ш1.4)</t>
  </si>
  <si>
    <t>17</t>
  </si>
  <si>
    <t>2.14</t>
  </si>
  <si>
    <t>Лестницы межэтажные</t>
  </si>
  <si>
    <t>Наружные, внутренние стены и перегородки</t>
  </si>
  <si>
    <t>18</t>
  </si>
  <si>
    <t>2.15</t>
  </si>
  <si>
    <t>Стены наружные</t>
  </si>
  <si>
    <t>19</t>
  </si>
  <si>
    <t>2.16</t>
  </si>
  <si>
    <t>Стены и перегородки внутренние</t>
  </si>
  <si>
    <t>20</t>
  </si>
  <si>
    <t>2.17</t>
  </si>
  <si>
    <t>Перемычки</t>
  </si>
  <si>
    <t>21</t>
  </si>
  <si>
    <t>2.18</t>
  </si>
  <si>
    <t>Мусоропровод</t>
  </si>
  <si>
    <t>Кровля</t>
  </si>
  <si>
    <t>22</t>
  </si>
  <si>
    <t>2.19</t>
  </si>
  <si>
    <t>Кровля плоская</t>
  </si>
  <si>
    <t>23</t>
  </si>
  <si>
    <t>2.20</t>
  </si>
  <si>
    <t>Металлические конструкции</t>
  </si>
  <si>
    <t>24</t>
  </si>
  <si>
    <t>2.21</t>
  </si>
  <si>
    <t>Молниезащита</t>
  </si>
  <si>
    <t>Проемы.</t>
  </si>
  <si>
    <t>25</t>
  </si>
  <si>
    <t>2.22</t>
  </si>
  <si>
    <t>Оконные и балконные блоки</t>
  </si>
  <si>
    <t>26</t>
  </si>
  <si>
    <t>2.23</t>
  </si>
  <si>
    <t>Витражи</t>
  </si>
  <si>
    <t>27</t>
  </si>
  <si>
    <t>2.24</t>
  </si>
  <si>
    <t>Дверные блоки</t>
  </si>
  <si>
    <t>Фасад</t>
  </si>
  <si>
    <t>28</t>
  </si>
  <si>
    <t>2.25</t>
  </si>
  <si>
    <t>Архитектурные элементы</t>
  </si>
  <si>
    <t>29</t>
  </si>
  <si>
    <t>2.26</t>
  </si>
  <si>
    <t>Металлические изделия и конструкции</t>
  </si>
  <si>
    <t>30</t>
  </si>
  <si>
    <t>2.27</t>
  </si>
  <si>
    <t>Полы</t>
  </si>
  <si>
    <t>Прочие работы</t>
  </si>
  <si>
    <t>прочие</t>
  </si>
  <si>
    <t>31</t>
  </si>
  <si>
    <t>2.28</t>
  </si>
  <si>
    <t>Отделочные работы мест общего пользования</t>
  </si>
  <si>
    <t>32</t>
  </si>
  <si>
    <t>2.29</t>
  </si>
  <si>
    <t>Системы электроснабжения</t>
  </si>
  <si>
    <t>33</t>
  </si>
  <si>
    <t>2.30</t>
  </si>
  <si>
    <t>Системы водоснабжения и канализации</t>
  </si>
  <si>
    <t>34</t>
  </si>
  <si>
    <t>2.31</t>
  </si>
  <si>
    <t>Системы вентиляции</t>
  </si>
  <si>
    <t>35</t>
  </si>
  <si>
    <t>2.32</t>
  </si>
  <si>
    <t>Системы отопления</t>
  </si>
  <si>
    <t>36</t>
  </si>
  <si>
    <t>2.33</t>
  </si>
  <si>
    <t>Системы АУПС и СОУЭ</t>
  </si>
  <si>
    <t>37</t>
  </si>
  <si>
    <t>2.34</t>
  </si>
  <si>
    <t>Системы сетей связи</t>
  </si>
  <si>
    <t>38</t>
  </si>
  <si>
    <t>2.35</t>
  </si>
  <si>
    <t>Индивидуальный тепловой пункт</t>
  </si>
  <si>
    <t>39</t>
  </si>
  <si>
    <t>2.36</t>
  </si>
  <si>
    <t>Лифт пассажирский (г/п 1000кг "Отис"), 8 шт</t>
  </si>
  <si>
    <t>40</t>
  </si>
  <si>
    <t>2.37</t>
  </si>
  <si>
    <t>Диспетчеризация лифтов</t>
  </si>
  <si>
    <t>Раздел 3. Наружные сети и сооружения</t>
  </si>
  <si>
    <t>41</t>
  </si>
  <si>
    <t>3.1</t>
  </si>
  <si>
    <t>Электрические сети (включая технологическое присоединение)</t>
  </si>
  <si>
    <t>42</t>
  </si>
  <si>
    <t>3.2</t>
  </si>
  <si>
    <t>Тепловые сети</t>
  </si>
  <si>
    <t>43</t>
  </si>
  <si>
    <t>3.3</t>
  </si>
  <si>
    <t>Водоснабжение и водоотведение</t>
  </si>
  <si>
    <t>44</t>
  </si>
  <si>
    <t>3.4</t>
  </si>
  <si>
    <t>Слаботочные сети</t>
  </si>
  <si>
    <t>45</t>
  </si>
  <si>
    <t>3.5</t>
  </si>
  <si>
    <t>Резервуар V=400м3 с насосным оборудованием (1 очередь)</t>
  </si>
  <si>
    <t>Раздел 4. Объекты транспортного хозяйства и благоустройство</t>
  </si>
  <si>
    <t>46</t>
  </si>
  <si>
    <t>4.1</t>
  </si>
  <si>
    <t>Благоустройство территории, МАФ, озеленение</t>
  </si>
  <si>
    <t>ВНИМАНИЕ!!!</t>
  </si>
  <si>
    <t>Проблема с округлдением 1 копейка. По договору</t>
  </si>
  <si>
    <t>Итого:</t>
  </si>
  <si>
    <t>в т.ч. НДС 20%</t>
  </si>
  <si>
    <t>Уровень цен</t>
  </si>
  <si>
    <t>_OBSM_</t>
  </si>
  <si>
    <t>Унифицированная форма № КС-2</t>
  </si>
  <si>
    <t>Утверждена постановлением Госкомстата России</t>
  </si>
  <si>
    <t>от 11.11.99. № 100</t>
  </si>
  <si>
    <t>Код</t>
  </si>
  <si>
    <t>Форма по ОКУД</t>
  </si>
  <si>
    <t>0322005</t>
  </si>
  <si>
    <t>Инвестор</t>
  </si>
  <si>
    <t>по ОКПО</t>
  </si>
  <si>
    <t>организация, адрес, телефон, факс</t>
  </si>
  <si>
    <t>Заказчик</t>
  </si>
  <si>
    <t>Подрядчик</t>
  </si>
  <si>
    <t>Стройка</t>
  </si>
  <si>
    <t>наименование, адрес</t>
  </si>
  <si>
    <t>Объект</t>
  </si>
  <si>
    <t>наименование</t>
  </si>
  <si>
    <t xml:space="preserve">Вид деятельности по ОКДП  </t>
  </si>
  <si>
    <t xml:space="preserve">Договор подряда  </t>
  </si>
  <si>
    <t>номер</t>
  </si>
  <si>
    <t>дата</t>
  </si>
  <si>
    <t xml:space="preserve">Вид операции  </t>
  </si>
  <si>
    <t>Номер документа</t>
  </si>
  <si>
    <t>Дата составления</t>
  </si>
  <si>
    <t>Отчетный период</t>
  </si>
  <si>
    <t>с</t>
  </si>
  <si>
    <t>по</t>
  </si>
  <si>
    <t>AKT</t>
  </si>
  <si>
    <t>О ПРИЕМКЕ ВЫПОЛНЕННЫХ РАБОТ</t>
  </si>
  <si>
    <t>Сметная (договорная) стоимость в соответствии с договором подряда (субподряда)</t>
  </si>
  <si>
    <t xml:space="preserve"> тыс.руб</t>
  </si>
  <si>
    <t>Номер</t>
  </si>
  <si>
    <t>Наименование работ</t>
  </si>
  <si>
    <t>Номер единичной расценки</t>
  </si>
  <si>
    <t>Единица измерения</t>
  </si>
  <si>
    <t>Выполнено работ</t>
  </si>
  <si>
    <t>по порядку</t>
  </si>
  <si>
    <t>поз. по смете</t>
  </si>
  <si>
    <t>Количество</t>
  </si>
  <si>
    <t>цена за единицу, руб</t>
  </si>
  <si>
    <t>стоимость, руб</t>
  </si>
  <si>
    <t xml:space="preserve">Сдал </t>
  </si>
  <si>
    <t>должность</t>
  </si>
  <si>
    <t>подпись</t>
  </si>
  <si>
    <t>расшифровка подпись</t>
  </si>
  <si>
    <t>М.П.</t>
  </si>
  <si>
    <t xml:space="preserve">Принял </t>
  </si>
  <si>
    <t xml:space="preserve"> откуда берется 77 743 544,52 когда в смете ДРУГАЯ ЦИФРА!!!!!!!!!! Это берется из смета РУ 73 213 655,21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</si>
</sst>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[Red]\-\ #,##0.00"/>
  </numFmts>
  <fonts count="18" x14ac:knownFonts="1">
    <font>
      <sz val="10"/>
      <name val="Arial"/>
      <charset val="204"/>
    </font>
    <font>
      <b/>
      <sz val="10"/>
      <color indexed="12"/>
      <name val="Arial"/>
      <charset val="204"/>
    </font>
    <font>
      <sz val="10"/>
      <color indexed="18"/>
      <name val="Arial"/>
      <charset val="204"/>
    </font>
    <font>
      <b/>
      <sz val="10"/>
      <color indexed="16"/>
      <name val="Arial"/>
      <charset val="204"/>
    </font>
    <font>
      <b/>
      <sz val="10"/>
      <color indexed="20"/>
      <name val="Arial"/>
      <charset val="204"/>
    </font>
    <font>
      <b/>
      <sz val="10"/>
      <color indexed="17"/>
      <name val="Arial"/>
      <charset val="204"/>
    </font>
    <font>
      <sz val="10"/>
      <color indexed="12"/>
      <name val="Arial"/>
      <charset val="204"/>
    </font>
    <font>
      <sz val="10"/>
      <color indexed="14"/>
      <name val="Arial"/>
      <charset val="204"/>
    </font>
    <font>
      <sz val="10"/>
      <color indexed="16"/>
      <name val="Arial"/>
      <charset val="204"/>
    </font>
    <font>
      <b/>
      <sz val="10"/>
      <color indexed="14"/>
      <name val="Arial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b/>
      <sz val="11"/>
      <name val="Arial"/>
      <family val="2"/>
      <charset val="204"/>
    </font>
    <font>
      <sz val="11"/>
      <name val="Arial"/>
      <family val="2"/>
      <charset val="204"/>
    </font>
    <font>
      <b/>
      <sz val="14"/>
      <name val="Arial"/>
      <family val="2"/>
      <charset val="204"/>
    </font>
    <font>
      <b/>
      <sz val="13"/>
      <name val="Arial"/>
      <family val="2"/>
      <charset val="204"/>
    </font>
    <font>
      <b/>
      <u/>
      <sz val="11"/>
      <name val="Arial"/>
      <family val="2"/>
      <charset val="204"/>
    </font>
    <font>
      <sz val="10"/>
      <color rgb="FFFF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3" fillId="0" borderId="0" xfId="0" applyFont="1"/>
    <xf numFmtId="0" fontId="13" fillId="0" borderId="0" xfId="0" applyFont="1" applyAlignment="1">
      <alignment horizontal="right"/>
    </xf>
    <xf numFmtId="0" fontId="13" fillId="0" borderId="1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/>
    </xf>
    <xf numFmtId="14" fontId="10" fillId="0" borderId="13" xfId="0" applyNumberFormat="1" applyFont="1" applyBorder="1" applyAlignment="1">
      <alignment horizontal="center"/>
    </xf>
    <xf numFmtId="0" fontId="13" fillId="0" borderId="13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left" wrapText="1"/>
    </xf>
    <xf numFmtId="0" fontId="15" fillId="0" borderId="0" xfId="0" applyFont="1" applyAlignment="1">
      <alignment horizontal="center"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left" vertical="top" wrapText="1"/>
    </xf>
    <xf numFmtId="0" fontId="13" fillId="0" borderId="0" xfId="0" applyFont="1" applyAlignment="1">
      <alignment horizontal="right" wrapText="1"/>
    </xf>
    <xf numFmtId="164" fontId="13" fillId="0" borderId="0" xfId="0" applyNumberFormat="1" applyFont="1"/>
    <xf numFmtId="0" fontId="12" fillId="0" borderId="0" xfId="0" applyFont="1" applyAlignment="1">
      <alignment horizontal="right"/>
    </xf>
    <xf numFmtId="164" fontId="12" fillId="0" borderId="0" xfId="0" applyNumberFormat="1" applyFont="1" applyAlignment="1">
      <alignment horizontal="right"/>
    </xf>
    <xf numFmtId="0" fontId="12" fillId="0" borderId="0" xfId="0" applyFont="1" applyAlignment="1">
      <alignment horizontal="left" wrapText="1"/>
    </xf>
    <xf numFmtId="0" fontId="16" fillId="0" borderId="0" xfId="0" applyFont="1" applyAlignment="1">
      <alignment horizontal="left" wrapText="1"/>
    </xf>
    <xf numFmtId="0" fontId="13" fillId="0" borderId="14" xfId="0" applyFont="1" applyBorder="1" applyAlignment="1">
      <alignment horizontal="left" vertical="center" shrinkToFit="1"/>
    </xf>
    <xf numFmtId="0" fontId="13" fillId="0" borderId="14" xfId="0" applyFont="1" applyBorder="1" applyAlignment="1">
      <alignment horizontal="center" vertical="center" shrinkToFit="1"/>
    </xf>
    <xf numFmtId="0" fontId="11" fillId="0" borderId="0" xfId="0" applyFont="1" applyAlignment="1">
      <alignment horizontal="center" vertical="top" shrinkToFit="1"/>
    </xf>
    <xf numFmtId="0" fontId="11" fillId="0" borderId="15" xfId="0" applyFont="1" applyBorder="1" applyAlignment="1">
      <alignment horizontal="center" vertical="top" shrinkToFit="1"/>
    </xf>
    <xf numFmtId="0" fontId="13" fillId="0" borderId="0" xfId="0" applyFont="1" applyAlignment="1">
      <alignment horizontal="right" vertical="center" shrinkToFit="1"/>
    </xf>
    <xf numFmtId="0" fontId="13" fillId="0" borderId="14" xfId="0" applyFont="1" applyBorder="1" applyAlignment="1">
      <alignment horizontal="left" vertical="center" shrinkToFit="1"/>
    </xf>
    <xf numFmtId="0" fontId="13" fillId="0" borderId="0" xfId="0" applyFont="1" applyAlignment="1">
      <alignment horizontal="left" wrapText="1"/>
    </xf>
    <xf numFmtId="164" fontId="13" fillId="0" borderId="0" xfId="0" applyNumberFormat="1" applyFont="1" applyAlignment="1">
      <alignment horizontal="right"/>
    </xf>
    <xf numFmtId="0" fontId="15" fillId="0" borderId="0" xfId="0" applyFont="1" applyAlignment="1">
      <alignment horizontal="center" wrapText="1"/>
    </xf>
    <xf numFmtId="0" fontId="12" fillId="0" borderId="0" xfId="0" applyFont="1" applyAlignment="1">
      <alignment horizontal="left" wrapText="1"/>
    </xf>
    <xf numFmtId="0" fontId="16" fillId="0" borderId="0" xfId="0" applyFont="1" applyAlignment="1">
      <alignment horizontal="left" wrapText="1"/>
    </xf>
    <xf numFmtId="164" fontId="12" fillId="0" borderId="3" xfId="0" applyNumberFormat="1" applyFont="1" applyBorder="1" applyAlignment="1">
      <alignment horizontal="right"/>
    </xf>
    <xf numFmtId="0" fontId="13" fillId="0" borderId="13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1" fillId="0" borderId="6" xfId="0" applyFont="1" applyBorder="1" applyAlignment="1">
      <alignment horizontal="center"/>
    </xf>
    <xf numFmtId="0" fontId="13" fillId="0" borderId="0" xfId="0" applyFont="1" applyAlignment="1">
      <alignment horizontal="right"/>
    </xf>
    <xf numFmtId="0" fontId="13" fillId="0" borderId="5" xfId="0" applyFont="1" applyBorder="1" applyAlignment="1">
      <alignment horizontal="right"/>
    </xf>
    <xf numFmtId="0" fontId="13" fillId="0" borderId="1" xfId="0" applyFont="1" applyBorder="1" applyAlignment="1">
      <alignment horizontal="center"/>
    </xf>
    <xf numFmtId="0" fontId="13" fillId="0" borderId="2" xfId="0" applyFont="1" applyBorder="1" applyAlignment="1">
      <alignment horizontal="center"/>
    </xf>
    <xf numFmtId="14" fontId="13" fillId="0" borderId="1" xfId="0" applyNumberFormat="1" applyFont="1" applyBorder="1" applyAlignment="1">
      <alignment horizontal="center"/>
    </xf>
    <xf numFmtId="14" fontId="13" fillId="0" borderId="2" xfId="0" applyNumberFormat="1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13" fillId="0" borderId="3" xfId="0" applyFont="1" applyBorder="1" applyAlignment="1">
      <alignment horizontal="left" wrapText="1"/>
    </xf>
    <xf numFmtId="0" fontId="13" fillId="0" borderId="7" xfId="0" applyFont="1" applyBorder="1" applyAlignment="1">
      <alignment horizontal="center"/>
    </xf>
    <xf numFmtId="0" fontId="13" fillId="0" borderId="8" xfId="0" applyFont="1" applyBorder="1" applyAlignment="1">
      <alignment horizontal="center"/>
    </xf>
    <xf numFmtId="0" fontId="11" fillId="0" borderId="0" xfId="0" applyFont="1" applyAlignment="1">
      <alignment horizontal="right"/>
    </xf>
    <xf numFmtId="0" fontId="13" fillId="0" borderId="1" xfId="0" quotePrefix="1" applyFont="1" applyBorder="1" applyAlignment="1">
      <alignment horizontal="center"/>
    </xf>
    <xf numFmtId="164" fontId="13" fillId="2" borderId="0" xfId="0" applyNumberFormat="1" applyFont="1" applyFill="1"/>
    <xf numFmtId="0" fontId="17" fillId="2" borderId="0" xfId="0" applyFont="1" applyFill="1"/>
    <xf numFmtId="164" fontId="13" fillId="2" borderId="0" xfId="0" applyNumberFormat="1" applyFont="1" applyFill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00"/>
  <sheetViews>
    <sheetView tabSelected="1" topLeftCell="A20" zoomScaleNormal="100" workbookViewId="0">
      <selection activeCell="J56" sqref="J56"/>
    </sheetView>
  </sheetViews>
  <sheetFormatPr defaultRowHeight="12.75" x14ac:dyDescent="0.2"/>
  <cols>
    <col min="1" max="2" width="5.7109375" customWidth="1"/>
    <col min="3" max="3" width="40.7109375" customWidth="1"/>
    <col min="4" max="6" width="12.7109375" customWidth="1"/>
    <col min="7" max="7" width="19.85546875" customWidth="1"/>
    <col min="8" max="8" width="12.7109375" customWidth="1"/>
    <col min="20" max="30" width="0" hidden="1" customWidth="1"/>
    <col min="31" max="31" width="64.7109375" hidden="1" customWidth="1"/>
    <col min="32" max="32" width="110.7109375" hidden="1" customWidth="1"/>
    <col min="33" max="33" width="76.7109375" hidden="1" customWidth="1"/>
    <col min="34" max="37" width="0" hidden="1" customWidth="1"/>
  </cols>
  <sheetData>
    <row r="1" spans="1:31" x14ac:dyDescent="0.2">
      <c r="A1" s="11" t="str">
        <f>Source!B1</f>
        <v>Smeta.RU  (495) 974-1589</v>
      </c>
    </row>
    <row r="2" spans="1:31" ht="15" x14ac:dyDescent="0.25">
      <c r="A2" s="12"/>
      <c r="B2" s="12"/>
      <c r="C2" s="12"/>
      <c r="D2" s="12"/>
      <c r="E2" s="65" t="s">
        <v>238</v>
      </c>
      <c r="F2" s="65"/>
      <c r="G2" s="65"/>
      <c r="H2" s="65"/>
    </row>
    <row r="3" spans="1:31" ht="14.25" x14ac:dyDescent="0.2">
      <c r="A3" s="13"/>
      <c r="B3" s="13"/>
      <c r="C3" s="13"/>
      <c r="D3" s="13"/>
      <c r="E3" s="65" t="s">
        <v>239</v>
      </c>
      <c r="F3" s="65"/>
      <c r="G3" s="65"/>
      <c r="H3" s="65"/>
    </row>
    <row r="4" spans="1:31" ht="14.25" x14ac:dyDescent="0.2">
      <c r="A4" s="13"/>
      <c r="B4" s="13"/>
      <c r="C4" s="13"/>
      <c r="D4" s="13"/>
      <c r="E4" s="65" t="s">
        <v>240</v>
      </c>
      <c r="F4" s="65"/>
      <c r="G4" s="65"/>
      <c r="H4" s="65"/>
    </row>
    <row r="5" spans="1:31" ht="14.25" x14ac:dyDescent="0.2">
      <c r="A5" s="13"/>
      <c r="B5" s="13"/>
      <c r="C5" s="13"/>
      <c r="D5" s="13"/>
      <c r="E5" s="13"/>
      <c r="F5" s="13"/>
      <c r="G5" s="13"/>
      <c r="H5" s="13"/>
    </row>
    <row r="6" spans="1:31" ht="14.25" x14ac:dyDescent="0.2">
      <c r="A6" s="13"/>
      <c r="B6" s="13"/>
      <c r="C6" s="13"/>
      <c r="D6" s="13"/>
      <c r="E6" s="13"/>
      <c r="F6" s="13"/>
      <c r="G6" s="56" t="s">
        <v>241</v>
      </c>
      <c r="H6" s="57"/>
    </row>
    <row r="7" spans="1:31" ht="14.25" x14ac:dyDescent="0.2">
      <c r="A7" s="13"/>
      <c r="B7" s="13"/>
      <c r="C7" s="13"/>
      <c r="D7" s="13"/>
      <c r="E7" s="13"/>
      <c r="F7" s="14" t="s">
        <v>242</v>
      </c>
      <c r="G7" s="66" t="s">
        <v>243</v>
      </c>
      <c r="H7" s="57"/>
    </row>
    <row r="8" spans="1:31" ht="14.25" x14ac:dyDescent="0.2">
      <c r="A8" s="13"/>
      <c r="B8" s="13"/>
      <c r="C8" s="13"/>
      <c r="D8" s="13"/>
      <c r="E8" s="13"/>
      <c r="F8" s="13"/>
      <c r="G8" s="56" t="str">
        <f>IF(Source!AT15 &lt;&gt; "", Source!AT15, "")</f>
        <v/>
      </c>
      <c r="H8" s="57"/>
    </row>
    <row r="9" spans="1:31" ht="14.25" x14ac:dyDescent="0.2">
      <c r="A9" s="13" t="s">
        <v>244</v>
      </c>
      <c r="B9" s="13"/>
      <c r="C9" s="62" t="str">
        <f>IF(Source!BA15 &lt;&gt; "", Source!BA15, IF(Source!AU15 &lt;&gt; "", Source!AU15, ""))</f>
        <v/>
      </c>
      <c r="D9" s="62"/>
      <c r="E9" s="62"/>
      <c r="F9" s="14" t="s">
        <v>245</v>
      </c>
      <c r="G9" s="60"/>
      <c r="H9" s="61"/>
    </row>
    <row r="10" spans="1:31" ht="14.25" x14ac:dyDescent="0.2">
      <c r="A10" s="13"/>
      <c r="B10" s="13"/>
      <c r="C10" s="53" t="s">
        <v>246</v>
      </c>
      <c r="D10" s="53"/>
      <c r="E10" s="53"/>
      <c r="F10" s="13"/>
      <c r="G10" s="56" t="str">
        <f>IF(Source!AK15 &lt;&gt; "", Source!AK15, "")</f>
        <v>39840615</v>
      </c>
      <c r="H10" s="57"/>
    </row>
    <row r="11" spans="1:31" ht="42.75" x14ac:dyDescent="0.2">
      <c r="A11" s="13" t="s">
        <v>247</v>
      </c>
      <c r="B11" s="13"/>
      <c r="C11" s="62" t="str">
        <f>IF(Source!AX15&lt;&gt; "", Source!AX15, IF(Source!AJ15 &lt;&gt; "", Source!AJ15, ""))</f>
        <v>ООО "СЗ "Аркада" ИНН 5050115542 Юр. адрес: 141190, МО, г. Фрязино, ул. Вокзальная д.6а, офис 143  Тел/факс: 8(495) 995 59 06</v>
      </c>
      <c r="D11" s="62"/>
      <c r="E11" s="62"/>
      <c r="F11" s="14" t="s">
        <v>245</v>
      </c>
      <c r="G11" s="60"/>
      <c r="H11" s="61"/>
      <c r="AE11" s="22" t="str">
        <f>IF(Source!AX15&lt;&gt; "", Source!AX15, IF(Source!AJ15 &lt;&gt; "", Source!AJ15, ""))</f>
        <v>ООО "СЗ "Аркада" ИНН 5050115542 Юр. адрес: 141190, МО, г. Фрязино, ул. Вокзальная д.6а, офис 143  Тел/факс: 8(495) 995 59 06</v>
      </c>
    </row>
    <row r="12" spans="1:31" ht="14.25" x14ac:dyDescent="0.2">
      <c r="A12" s="13"/>
      <c r="B12" s="13"/>
      <c r="C12" s="53" t="s">
        <v>246</v>
      </c>
      <c r="D12" s="53"/>
      <c r="E12" s="53"/>
      <c r="F12" s="13"/>
      <c r="G12" s="56" t="str">
        <f>IF(Source!AO15 &lt;&gt; "", Source!AO15, "")</f>
        <v/>
      </c>
      <c r="H12" s="57"/>
    </row>
    <row r="13" spans="1:31" ht="28.5" x14ac:dyDescent="0.2">
      <c r="A13" s="13" t="s">
        <v>248</v>
      </c>
      <c r="B13" s="13"/>
      <c r="C13" s="62" t="str">
        <f>IF(Source!AY15&lt;&gt; "", Source!AY15, IF(Source!AN15 &lt;&gt; "", Source!AN15, ""))</f>
        <v>ООО "Строительная компания", 141190, Московская область, г. Фрязино, ул. Вокзальная, д.6а, оф. 77</v>
      </c>
      <c r="D13" s="62"/>
      <c r="E13" s="62"/>
      <c r="F13" s="14" t="s">
        <v>245</v>
      </c>
      <c r="G13" s="60"/>
      <c r="H13" s="61"/>
      <c r="AE13" s="22" t="str">
        <f>IF(Source!AY15&lt;&gt; "", Source!AY15, IF(Source!AN15 &lt;&gt; "", Source!AN15, ""))</f>
        <v>ООО "Строительная компания", 141190, Московская область, г. Фрязино, ул. Вокзальная, д.6а, оф. 77</v>
      </c>
    </row>
    <row r="14" spans="1:31" ht="14.25" x14ac:dyDescent="0.2">
      <c r="A14" s="13"/>
      <c r="B14" s="13"/>
      <c r="C14" s="53" t="s">
        <v>246</v>
      </c>
      <c r="D14" s="53"/>
      <c r="E14" s="53"/>
      <c r="F14" s="13"/>
      <c r="G14" s="56" t="str">
        <f>IF(Source!CO15 &lt;&gt; "", Source!CO15, "")</f>
        <v/>
      </c>
      <c r="H14" s="57"/>
    </row>
    <row r="15" spans="1:31" ht="14.25" x14ac:dyDescent="0.2">
      <c r="A15" s="13" t="s">
        <v>249</v>
      </c>
      <c r="B15" s="13"/>
      <c r="C15" s="62" t="s">
        <v>5</v>
      </c>
      <c r="D15" s="62"/>
      <c r="E15" s="62"/>
      <c r="F15" s="13"/>
      <c r="G15" s="60"/>
      <c r="H15" s="61"/>
      <c r="AE15" s="22" t="s">
        <v>5</v>
      </c>
    </row>
    <row r="16" spans="1:31" ht="14.25" x14ac:dyDescent="0.2">
      <c r="A16" s="13"/>
      <c r="B16" s="13"/>
      <c r="C16" s="53" t="s">
        <v>250</v>
      </c>
      <c r="D16" s="53"/>
      <c r="E16" s="53"/>
      <c r="F16" s="13"/>
      <c r="G16" s="56" t="str">
        <f>IF(Source!CP15 &lt;&gt; "", Source!CP15, "")</f>
        <v/>
      </c>
      <c r="H16" s="57"/>
    </row>
    <row r="17" spans="1:31" ht="14.25" x14ac:dyDescent="0.2">
      <c r="A17" s="13" t="s">
        <v>251</v>
      </c>
      <c r="B17" s="13"/>
      <c r="C17" s="62" t="str">
        <f>IF(Source!G12&lt;&gt;"Новый объект", Source!G12, "")</f>
        <v>"КЛЮКВЕННЫЙ" ДОГОВОР  4-КС-2019-КЛ от 18.03.2019</v>
      </c>
      <c r="D17" s="62"/>
      <c r="E17" s="62"/>
      <c r="F17" s="13"/>
      <c r="G17" s="63"/>
      <c r="H17" s="64"/>
      <c r="AE17" s="22" t="str">
        <f>IF(Source!G12&lt;&gt;"Новый объект", Source!G12, "")</f>
        <v>"КЛЮКВЕННЫЙ" ДОГОВОР  4-КС-2019-КЛ от 18.03.2019</v>
      </c>
    </row>
    <row r="18" spans="1:31" ht="14.25" x14ac:dyDescent="0.2">
      <c r="A18" s="13"/>
      <c r="B18" s="13"/>
      <c r="C18" s="53" t="s">
        <v>252</v>
      </c>
      <c r="D18" s="53"/>
      <c r="E18" s="53"/>
      <c r="F18" s="13"/>
      <c r="G18" s="13"/>
      <c r="H18" s="13"/>
    </row>
    <row r="19" spans="1:31" ht="14.25" x14ac:dyDescent="0.2">
      <c r="A19" s="13"/>
      <c r="B19" s="13"/>
      <c r="C19" s="13"/>
      <c r="D19" s="54" t="s">
        <v>253</v>
      </c>
      <c r="E19" s="54"/>
      <c r="F19" s="55"/>
      <c r="G19" s="56" t="str">
        <f>IF(Source!CQ15 &lt;&gt; "", Source!CQ15, "")</f>
        <v/>
      </c>
      <c r="H19" s="57"/>
    </row>
    <row r="20" spans="1:31" ht="14.25" x14ac:dyDescent="0.2">
      <c r="A20" s="13"/>
      <c r="B20" s="13"/>
      <c r="C20" s="13"/>
      <c r="D20" s="54" t="s">
        <v>254</v>
      </c>
      <c r="E20" s="55"/>
      <c r="F20" s="15" t="s">
        <v>255</v>
      </c>
      <c r="G20" s="56" t="str">
        <f>IF(Source!CR15 &lt;&gt; "", Source!CR15, "")</f>
        <v>4/КС-2019/КЛ</v>
      </c>
      <c r="H20" s="57"/>
    </row>
    <row r="21" spans="1:31" ht="14.25" x14ac:dyDescent="0.2">
      <c r="A21" s="13"/>
      <c r="B21" s="13"/>
      <c r="C21" s="13"/>
      <c r="D21" s="13"/>
      <c r="E21" s="13"/>
      <c r="F21" s="16" t="s">
        <v>256</v>
      </c>
      <c r="G21" s="58">
        <f>IF(Source!CS15 &lt;&gt; 0, Source!CS15, "")</f>
        <v>43542</v>
      </c>
      <c r="H21" s="59"/>
    </row>
    <row r="22" spans="1:31" ht="14.25" x14ac:dyDescent="0.2">
      <c r="A22" s="13"/>
      <c r="B22" s="13"/>
      <c r="C22" s="13"/>
      <c r="D22" s="13"/>
      <c r="E22" s="13"/>
      <c r="F22" s="14" t="s">
        <v>257</v>
      </c>
      <c r="G22" s="45" t="str">
        <f>IF(Source!CT15 &lt;&gt; "", Source!CT15, "")</f>
        <v/>
      </c>
      <c r="H22" s="46"/>
    </row>
    <row r="23" spans="1:31" ht="14.25" x14ac:dyDescent="0.2">
      <c r="A23" s="13"/>
      <c r="B23" s="13"/>
      <c r="C23" s="13"/>
      <c r="D23" s="13"/>
      <c r="E23" s="13"/>
      <c r="F23" s="13"/>
      <c r="G23" s="13"/>
      <c r="H23" s="13"/>
    </row>
    <row r="24" spans="1:31" ht="14.25" x14ac:dyDescent="0.2">
      <c r="A24" s="13"/>
      <c r="B24" s="13"/>
      <c r="C24" s="13"/>
      <c r="D24" s="47" t="s">
        <v>258</v>
      </c>
      <c r="E24" s="49" t="s">
        <v>259</v>
      </c>
      <c r="F24" s="49" t="s">
        <v>260</v>
      </c>
      <c r="G24" s="51"/>
      <c r="H24" s="13"/>
    </row>
    <row r="25" spans="1:31" ht="14.25" x14ac:dyDescent="0.2">
      <c r="A25" s="13"/>
      <c r="B25" s="13"/>
      <c r="C25" s="13"/>
      <c r="D25" s="48"/>
      <c r="E25" s="50"/>
      <c r="F25" s="17" t="s">
        <v>261</v>
      </c>
      <c r="G25" s="18" t="s">
        <v>262</v>
      </c>
      <c r="H25" s="13"/>
    </row>
    <row r="26" spans="1:31" ht="14.25" x14ac:dyDescent="0.2">
      <c r="A26" s="13"/>
      <c r="B26" s="13"/>
      <c r="C26" s="13"/>
      <c r="D26" s="19" t="str">
        <f>IF(Source!CN15 &lt;&gt; "", Source!CN15, "")</f>
        <v/>
      </c>
      <c r="E26" s="20" t="str">
        <f>IF(Source!CX15 &lt;&gt; 0, Source!CX15, "")</f>
        <v/>
      </c>
      <c r="F26" s="20">
        <f>IF(Source!CV15 &lt;&gt; 0, Source!CV15, "")</f>
        <v>44013</v>
      </c>
      <c r="G26" s="20">
        <f>IF(Source!CW15 &lt;&gt; 0, Source!CW15, "")</f>
        <v>44043</v>
      </c>
      <c r="H26" s="13"/>
    </row>
    <row r="27" spans="1:31" ht="14.25" x14ac:dyDescent="0.2">
      <c r="A27" s="13"/>
      <c r="B27" s="13"/>
      <c r="C27" s="13"/>
      <c r="D27" s="13"/>
      <c r="E27" s="13"/>
      <c r="F27" s="13"/>
      <c r="G27" s="13"/>
      <c r="H27" s="13"/>
    </row>
    <row r="28" spans="1:31" ht="18" x14ac:dyDescent="0.25">
      <c r="A28" s="52" t="s">
        <v>263</v>
      </c>
      <c r="B28" s="52"/>
      <c r="C28" s="52"/>
      <c r="D28" s="52"/>
      <c r="E28" s="52"/>
      <c r="F28" s="52"/>
      <c r="G28" s="52"/>
      <c r="H28" s="52"/>
    </row>
    <row r="29" spans="1:31" ht="18" x14ac:dyDescent="0.25">
      <c r="A29" s="52" t="s">
        <v>264</v>
      </c>
      <c r="B29" s="52"/>
      <c r="C29" s="52"/>
      <c r="D29" s="52"/>
      <c r="E29" s="52"/>
      <c r="F29" s="52"/>
      <c r="G29" s="52"/>
      <c r="H29" s="52"/>
    </row>
    <row r="30" spans="1:31" ht="14.25" x14ac:dyDescent="0.2">
      <c r="A30" s="13"/>
      <c r="B30" s="13"/>
      <c r="C30" s="13"/>
      <c r="D30" s="13"/>
      <c r="E30" s="13"/>
      <c r="F30" s="13"/>
      <c r="G30" s="13"/>
      <c r="H30" s="13"/>
    </row>
    <row r="31" spans="1:31" ht="15" x14ac:dyDescent="0.25">
      <c r="A31" s="10" t="s">
        <v>265</v>
      </c>
      <c r="B31" s="13"/>
      <c r="C31" s="13"/>
      <c r="D31" s="13"/>
      <c r="E31" s="13"/>
      <c r="F31" s="43">
        <f>(Source!P321/1000)</f>
        <v>5228.5251699999999</v>
      </c>
      <c r="G31" s="43"/>
      <c r="H31" s="13" t="s">
        <v>266</v>
      </c>
    </row>
    <row r="32" spans="1:31" ht="14.25" x14ac:dyDescent="0.2">
      <c r="A32" s="13"/>
      <c r="B32" s="13"/>
      <c r="C32" s="13"/>
      <c r="D32" s="13"/>
      <c r="E32" s="13"/>
      <c r="F32" s="13"/>
      <c r="G32" s="13"/>
      <c r="H32" s="13"/>
    </row>
    <row r="33" spans="1:33" ht="14.25" x14ac:dyDescent="0.2">
      <c r="A33" s="44" t="s">
        <v>267</v>
      </c>
      <c r="B33" s="44"/>
      <c r="C33" s="44" t="s">
        <v>268</v>
      </c>
      <c r="D33" s="44" t="s">
        <v>269</v>
      </c>
      <c r="E33" s="44" t="s">
        <v>270</v>
      </c>
      <c r="F33" s="44" t="s">
        <v>271</v>
      </c>
      <c r="G33" s="44"/>
      <c r="H33" s="44"/>
    </row>
    <row r="34" spans="1:33" ht="57" x14ac:dyDescent="0.2">
      <c r="A34" s="21" t="s">
        <v>272</v>
      </c>
      <c r="B34" s="21" t="s">
        <v>273</v>
      </c>
      <c r="C34" s="44"/>
      <c r="D34" s="44"/>
      <c r="E34" s="44"/>
      <c r="F34" s="21" t="s">
        <v>274</v>
      </c>
      <c r="G34" s="21" t="s">
        <v>275</v>
      </c>
      <c r="H34" s="21" t="s">
        <v>276</v>
      </c>
    </row>
    <row r="35" spans="1:33" ht="14.25" x14ac:dyDescent="0.2">
      <c r="A35" s="21">
        <v>1</v>
      </c>
      <c r="B35" s="21">
        <v>2</v>
      </c>
      <c r="C35" s="21">
        <v>3</v>
      </c>
      <c r="D35" s="21">
        <v>4</v>
      </c>
      <c r="E35" s="21">
        <v>5</v>
      </c>
      <c r="F35" s="21">
        <v>6</v>
      </c>
      <c r="G35" s="21">
        <v>7</v>
      </c>
      <c r="H35" s="21">
        <v>8</v>
      </c>
    </row>
    <row r="36" spans="1:33" ht="36" hidden="1" customHeight="1" x14ac:dyDescent="0.2"/>
    <row r="37" spans="1:33" ht="16.5" hidden="1" x14ac:dyDescent="0.25">
      <c r="A37" s="40" t="str">
        <f>CONCATENATE("Локальная смета: ",IF(Source!G20&lt;&gt;"Новая локальная смета", Source!G20, ""))</f>
        <v>Локальная смета: локальная смета</v>
      </c>
      <c r="B37" s="40"/>
      <c r="C37" s="40"/>
      <c r="D37" s="40"/>
      <c r="E37" s="40"/>
      <c r="F37" s="40"/>
      <c r="G37" s="40"/>
      <c r="H37" s="40"/>
    </row>
    <row r="38" spans="1:33" hidden="1" x14ac:dyDescent="0.2"/>
    <row r="39" spans="1:33" ht="33" x14ac:dyDescent="0.25">
      <c r="A39" s="40" t="str">
        <f>CONCATENATE("Раздел: ",IF(Source!G24&lt;&gt;"Новый раздел", Source!G24, ""))</f>
        <v>Раздел: Раздел 1. Подготовка территории строительства и содержание строительной площадки</v>
      </c>
      <c r="B39" s="40"/>
      <c r="C39" s="40"/>
      <c r="D39" s="40"/>
      <c r="E39" s="40"/>
      <c r="F39" s="40"/>
      <c r="G39" s="40"/>
      <c r="H39" s="40"/>
      <c r="AF39" s="23" t="str">
        <f>CONCATENATE("Раздел: ",IF(Source!G24&lt;&gt;"Новый раздел", Source!G24, ""))</f>
        <v>Раздел: Раздел 1. Подготовка территории строительства и содержание строительной площадки</v>
      </c>
    </row>
    <row r="40" spans="1:33" ht="14.25" x14ac:dyDescent="0.2">
      <c r="A40" s="25">
        <v>1</v>
      </c>
      <c r="B40" s="25" t="str">
        <f>Source!E31</f>
        <v>2</v>
      </c>
      <c r="C40" s="25" t="str">
        <f>Source!G31</f>
        <v>Охрана объекта (24 месяца*45000руб.)</v>
      </c>
      <c r="D40" s="25" t="str">
        <f>Source!F31</f>
        <v>1.2</v>
      </c>
      <c r="E40" s="26" t="str">
        <f>Source!H31</f>
        <v>КОМПЛ</v>
      </c>
      <c r="F40" s="13">
        <f>Source!I31</f>
        <v>4.1700000000000001E-2</v>
      </c>
      <c r="G40" s="27">
        <f>Source!AB31</f>
        <v>1080000</v>
      </c>
      <c r="H40" s="27">
        <f>Source!O31</f>
        <v>45036</v>
      </c>
      <c r="T40">
        <f>Source!O31</f>
        <v>45036</v>
      </c>
      <c r="U40">
        <f>Source!P31</f>
        <v>0</v>
      </c>
      <c r="V40">
        <f>Source!S31</f>
        <v>45036</v>
      </c>
      <c r="W40">
        <f>Source!Q31</f>
        <v>0</v>
      </c>
      <c r="X40">
        <f>Source!R31</f>
        <v>0</v>
      </c>
      <c r="Y40">
        <f>Source!U31</f>
        <v>0</v>
      </c>
      <c r="Z40">
        <f>Source!V31</f>
        <v>0</v>
      </c>
      <c r="AA40">
        <f>Source!X31</f>
        <v>0</v>
      </c>
      <c r="AB40">
        <f>Source!Y31</f>
        <v>0</v>
      </c>
    </row>
    <row r="41" spans="1:33" ht="14.25" x14ac:dyDescent="0.2">
      <c r="F41" s="13"/>
      <c r="G41" s="13"/>
      <c r="H41" s="13"/>
    </row>
    <row r="42" spans="1:33" ht="30" x14ac:dyDescent="0.25">
      <c r="A42" s="28"/>
      <c r="B42" s="28"/>
      <c r="C42" s="41" t="str">
        <f>CONCATENATE("Итого по разделу: ",IF(Source!G35&lt;&gt;"Новый раздел", Source!G35, ""))</f>
        <v>Итого по разделу: Раздел 1. Подготовка территории строительства и содержание строительной площадки</v>
      </c>
      <c r="D42" s="41"/>
      <c r="E42" s="41"/>
      <c r="F42" s="41"/>
      <c r="G42" s="28"/>
      <c r="H42" s="29">
        <f>IF(SUM(T39:T41)=0, "-", SUM(T39:T41))</f>
        <v>45036</v>
      </c>
      <c r="AG42" s="30" t="str">
        <f>CONCATENATE("Итого по разделу: ",IF(Source!G35&lt;&gt;"Новый раздел", Source!G35, ""))</f>
        <v>Итого по разделу: Раздел 1. Подготовка территории строительства и содержание строительной площадки</v>
      </c>
    </row>
    <row r="43" spans="1:33" ht="15" x14ac:dyDescent="0.25">
      <c r="A43" s="28"/>
      <c r="B43" s="28"/>
      <c r="C43" s="28"/>
      <c r="D43" s="28"/>
      <c r="E43" s="28"/>
      <c r="F43" s="28"/>
      <c r="G43" s="28"/>
      <c r="H43" s="28"/>
    </row>
    <row r="46" spans="1:33" ht="16.5" x14ac:dyDescent="0.25">
      <c r="A46" s="40" t="str">
        <f>CONCATENATE("Раздел: ",IF(Source!G65&lt;&gt;"Новый раздел", Source!G65, ""))</f>
        <v>Раздел: Раздел 2. Основные объекты строительства</v>
      </c>
      <c r="B46" s="40"/>
      <c r="C46" s="40"/>
      <c r="D46" s="40"/>
      <c r="E46" s="40"/>
      <c r="F46" s="40"/>
      <c r="G46" s="40"/>
      <c r="H46" s="40"/>
    </row>
    <row r="48" spans="1:33" ht="120" hidden="1" x14ac:dyDescent="0.25">
      <c r="C48" s="42" t="str">
        <f>Source!G71</f>
        <v>Конструктивные элементы ниже отм.0.000</v>
      </c>
      <c r="D48" s="42"/>
      <c r="E48" s="42"/>
      <c r="F48" s="42"/>
      <c r="G48" s="42"/>
      <c r="AC48" s="31" t="str">
        <f>Source!G71</f>
        <v>Конструктивные элементы ниже отм.0.000</v>
      </c>
    </row>
    <row r="49" spans="1:29" hidden="1" x14ac:dyDescent="0.2"/>
    <row r="50" spans="1:29" ht="120" hidden="1" x14ac:dyDescent="0.25">
      <c r="C50" s="42" t="str">
        <f>Source!G88</f>
        <v>Конструктивные элементы выше отм.0.000</v>
      </c>
      <c r="D50" s="42"/>
      <c r="E50" s="42"/>
      <c r="F50" s="42"/>
      <c r="G50" s="42"/>
      <c r="AC50" s="31" t="str">
        <f>Source!G88</f>
        <v>Конструктивные элементы выше отм.0.000</v>
      </c>
    </row>
    <row r="51" spans="1:29" ht="28.5" x14ac:dyDescent="0.2">
      <c r="A51" s="25">
        <v>2</v>
      </c>
      <c r="B51" s="25" t="str">
        <f>Source!E96</f>
        <v>16</v>
      </c>
      <c r="C51" s="25" t="str">
        <f>Source!G96</f>
        <v>Шахты монолитные (Ш1.2,Ш2.2,Ш1.3,Ш1.4)</v>
      </c>
      <c r="D51" s="25" t="str">
        <f>Source!F96</f>
        <v>2.13</v>
      </c>
      <c r="E51" s="26" t="str">
        <f>Source!H96</f>
        <v>КОМПЛ</v>
      </c>
      <c r="F51" s="13">
        <f>Source!I96</f>
        <v>0.17</v>
      </c>
      <c r="G51" s="27">
        <f>Source!AB96</f>
        <v>11129970.91</v>
      </c>
      <c r="H51" s="27">
        <f>Source!O96</f>
        <v>1892095.05</v>
      </c>
      <c r="T51">
        <f>Source!O96</f>
        <v>1892095.05</v>
      </c>
      <c r="U51">
        <f>Source!P96</f>
        <v>0</v>
      </c>
      <c r="V51">
        <f>Source!S96</f>
        <v>1892095.05</v>
      </c>
      <c r="W51">
        <f>Source!Q96</f>
        <v>0</v>
      </c>
      <c r="X51">
        <f>Source!R96</f>
        <v>0</v>
      </c>
      <c r="Y51">
        <f>Source!U96</f>
        <v>0</v>
      </c>
      <c r="Z51">
        <f>Source!V96</f>
        <v>0</v>
      </c>
      <c r="AA51">
        <f>Source!X96</f>
        <v>0</v>
      </c>
      <c r="AB51">
        <f>Source!Y96</f>
        <v>0</v>
      </c>
    </row>
    <row r="52" spans="1:29" ht="14.25" x14ac:dyDescent="0.2">
      <c r="A52" s="25">
        <v>3</v>
      </c>
      <c r="B52" s="25" t="str">
        <f>Source!E98</f>
        <v>17</v>
      </c>
      <c r="C52" s="25" t="str">
        <f>Source!G98</f>
        <v>Лестницы межэтажные</v>
      </c>
      <c r="D52" s="25" t="str">
        <f>Source!F98</f>
        <v>2.14</v>
      </c>
      <c r="E52" s="26" t="str">
        <f>Source!H98</f>
        <v>КОМПЛ</v>
      </c>
      <c r="F52" s="13">
        <f>Source!I98</f>
        <v>0.12</v>
      </c>
      <c r="G52" s="27">
        <f>Source!AB98</f>
        <v>6374296.6399999997</v>
      </c>
      <c r="H52" s="27">
        <f>Source!O98</f>
        <v>764915.6</v>
      </c>
      <c r="T52">
        <f>Source!O98</f>
        <v>764915.6</v>
      </c>
      <c r="U52">
        <f>Source!P98</f>
        <v>0</v>
      </c>
      <c r="V52">
        <f>Source!S98</f>
        <v>764915.6</v>
      </c>
      <c r="W52">
        <f>Source!Q98</f>
        <v>0</v>
      </c>
      <c r="X52">
        <f>Source!R98</f>
        <v>0</v>
      </c>
      <c r="Y52">
        <f>Source!U98</f>
        <v>0</v>
      </c>
      <c r="Z52">
        <f>Source!V98</f>
        <v>0</v>
      </c>
      <c r="AA52">
        <f>Source!X98</f>
        <v>0</v>
      </c>
      <c r="AB52">
        <f>Source!Y98</f>
        <v>0</v>
      </c>
    </row>
    <row r="53" spans="1:29" ht="14.25" x14ac:dyDescent="0.2">
      <c r="F53" s="13"/>
      <c r="G53" s="13"/>
      <c r="H53" s="13"/>
    </row>
    <row r="54" spans="1:29" ht="21" customHeight="1" x14ac:dyDescent="0.25">
      <c r="C54" s="42" t="str">
        <f>Source!G99</f>
        <v>Наружные, внутренние стены и перегородки</v>
      </c>
      <c r="D54" s="42"/>
      <c r="E54" s="42"/>
      <c r="F54" s="42"/>
      <c r="G54" s="42"/>
      <c r="AC54" s="31" t="str">
        <f>Source!G99</f>
        <v>Наружные, внутренние стены и перегородки</v>
      </c>
    </row>
    <row r="55" spans="1:29" ht="14.25" x14ac:dyDescent="0.2">
      <c r="A55" s="25">
        <v>4</v>
      </c>
      <c r="B55" s="25" t="str">
        <f>Source!E101</f>
        <v>18</v>
      </c>
      <c r="C55" s="25" t="str">
        <f>Source!G101</f>
        <v>Стены наружные</v>
      </c>
      <c r="D55" s="25" t="str">
        <f>Source!F101</f>
        <v>2.15</v>
      </c>
      <c r="E55" s="26" t="str">
        <f>Source!H101</f>
        <v>КОМПЛ</v>
      </c>
      <c r="F55" s="13">
        <f>Source!I101</f>
        <v>3.2000000000000001E-2</v>
      </c>
      <c r="G55" s="67">
        <f>Source!AB101</f>
        <v>77743544.519999996</v>
      </c>
      <c r="H55" s="27">
        <f>Source!O101</f>
        <v>2487793.42</v>
      </c>
      <c r="J55" s="68" t="s">
        <v>283</v>
      </c>
      <c r="T55">
        <f>Source!O101</f>
        <v>2487793.42</v>
      </c>
      <c r="U55">
        <f>Source!P101</f>
        <v>0</v>
      </c>
      <c r="V55">
        <f>Source!S101</f>
        <v>2487793.42</v>
      </c>
      <c r="W55">
        <f>Source!Q101</f>
        <v>0</v>
      </c>
      <c r="X55">
        <f>Source!R101</f>
        <v>0</v>
      </c>
      <c r="Y55">
        <f>Source!U101</f>
        <v>0</v>
      </c>
      <c r="Z55">
        <f>Source!V101</f>
        <v>0</v>
      </c>
      <c r="AA55">
        <f>Source!X101</f>
        <v>0</v>
      </c>
      <c r="AB55">
        <f>Source!Y101</f>
        <v>0</v>
      </c>
    </row>
    <row r="56" spans="1:29" ht="14.25" x14ac:dyDescent="0.2">
      <c r="A56" s="25">
        <v>5</v>
      </c>
      <c r="B56" s="25" t="str">
        <f>Source!E105</f>
        <v>20</v>
      </c>
      <c r="C56" s="25" t="str">
        <f>Source!G105</f>
        <v>Перемычки</v>
      </c>
      <c r="D56" s="25" t="str">
        <f>Source!F105</f>
        <v>2.17</v>
      </c>
      <c r="E56" s="26" t="str">
        <f>Source!H105</f>
        <v>КОМПЛ</v>
      </c>
      <c r="F56" s="13">
        <f>Source!I105</f>
        <v>0.01</v>
      </c>
      <c r="G56" s="27">
        <f>Source!AB105</f>
        <v>3868510.47</v>
      </c>
      <c r="H56" s="27">
        <f>Source!O105</f>
        <v>38685.1</v>
      </c>
      <c r="T56">
        <f>Source!O105</f>
        <v>38685.1</v>
      </c>
      <c r="U56">
        <f>Source!P105</f>
        <v>0</v>
      </c>
      <c r="V56">
        <f>Source!S105</f>
        <v>38685.1</v>
      </c>
      <c r="W56">
        <f>Source!Q105</f>
        <v>0</v>
      </c>
      <c r="X56">
        <f>Source!R105</f>
        <v>0</v>
      </c>
      <c r="Y56">
        <f>Source!U105</f>
        <v>0</v>
      </c>
      <c r="Z56">
        <f>Source!V105</f>
        <v>0</v>
      </c>
      <c r="AA56">
        <f>Source!X105</f>
        <v>0</v>
      </c>
      <c r="AB56">
        <f>Source!Y105</f>
        <v>0</v>
      </c>
    </row>
    <row r="57" spans="1:29" ht="14.25" x14ac:dyDescent="0.2">
      <c r="F57" s="13"/>
      <c r="G57" s="13"/>
      <c r="H57" s="13"/>
    </row>
    <row r="58" spans="1:29" ht="15" hidden="1" x14ac:dyDescent="0.25">
      <c r="C58" s="42" t="str">
        <f>Source!G108</f>
        <v>Кровля</v>
      </c>
      <c r="D58" s="42"/>
      <c r="E58" s="42"/>
      <c r="F58" s="42"/>
      <c r="G58" s="42"/>
      <c r="AC58" s="31" t="str">
        <f>Source!G108</f>
        <v>Кровля</v>
      </c>
    </row>
    <row r="59" spans="1:29" hidden="1" x14ac:dyDescent="0.2"/>
    <row r="60" spans="1:29" ht="30" hidden="1" x14ac:dyDescent="0.25">
      <c r="C60" s="42" t="str">
        <f>Source!G115</f>
        <v>Проемы.</v>
      </c>
      <c r="D60" s="42"/>
      <c r="E60" s="42"/>
      <c r="F60" s="42"/>
      <c r="G60" s="42"/>
      <c r="AC60" s="31" t="str">
        <f>Source!G115</f>
        <v>Проемы.</v>
      </c>
    </row>
    <row r="61" spans="1:29" hidden="1" x14ac:dyDescent="0.2"/>
    <row r="62" spans="1:29" ht="15" hidden="1" x14ac:dyDescent="0.25">
      <c r="C62" s="42" t="str">
        <f>Source!G122</f>
        <v>Фасад</v>
      </c>
      <c r="D62" s="42"/>
      <c r="E62" s="42"/>
      <c r="F62" s="42"/>
      <c r="G62" s="42"/>
      <c r="AC62" s="31" t="str">
        <f>Source!G122</f>
        <v>Фасад</v>
      </c>
    </row>
    <row r="63" spans="1:29" hidden="1" x14ac:dyDescent="0.2"/>
    <row r="64" spans="1:29" ht="15" hidden="1" x14ac:dyDescent="0.25">
      <c r="C64" s="42" t="str">
        <f>Source!G127</f>
        <v/>
      </c>
      <c r="D64" s="42"/>
      <c r="E64" s="42"/>
      <c r="F64" s="42"/>
      <c r="G64" s="42"/>
    </row>
    <row r="65" spans="1:33" hidden="1" x14ac:dyDescent="0.2"/>
    <row r="66" spans="1:33" ht="15" hidden="1" x14ac:dyDescent="0.25">
      <c r="A66" s="28"/>
      <c r="B66" s="28"/>
      <c r="C66" s="41" t="str">
        <f>CONCATENATE("Итого по разделу: ",IF(Source!G151&lt;&gt;"Новый раздел", Source!G151, ""))</f>
        <v>Итого по разделу: Раздел 2. Основные объекты строительства</v>
      </c>
      <c r="D66" s="41"/>
      <c r="E66" s="41"/>
      <c r="F66" s="41"/>
      <c r="G66" s="28"/>
      <c r="H66" s="29">
        <f>IF(SUM(T46:T65)=0, "-", SUM(T46:T65))</f>
        <v>5183489.17</v>
      </c>
      <c r="AG66" s="30" t="str">
        <f>CONCATENATE("Итого по разделу: ",IF(Source!G151&lt;&gt;"Новый раздел", Source!G151, ""))</f>
        <v>Итого по разделу: Раздел 2. Основные объекты строительства</v>
      </c>
    </row>
    <row r="67" spans="1:33" ht="15" hidden="1" x14ac:dyDescent="0.25">
      <c r="A67" s="28"/>
      <c r="B67" s="28"/>
      <c r="C67" s="28"/>
      <c r="D67" s="28"/>
      <c r="E67" s="28"/>
      <c r="F67" s="28"/>
      <c r="G67" s="28"/>
      <c r="H67" s="28"/>
    </row>
    <row r="68" spans="1:33" hidden="1" x14ac:dyDescent="0.2"/>
    <row r="69" spans="1:33" hidden="1" x14ac:dyDescent="0.2"/>
    <row r="70" spans="1:33" ht="16.5" hidden="1" x14ac:dyDescent="0.25">
      <c r="A70" s="40" t="str">
        <f>CONCATENATE("Раздел: ",IF(Source!G181&lt;&gt;"Новый раздел", Source!G181, ""))</f>
        <v>Раздел: Раздел 3. Наружные сети и сооружения</v>
      </c>
      <c r="B70" s="40"/>
      <c r="C70" s="40"/>
      <c r="D70" s="40"/>
      <c r="E70" s="40"/>
      <c r="F70" s="40"/>
      <c r="G70" s="40"/>
      <c r="H70" s="40"/>
    </row>
    <row r="71" spans="1:33" hidden="1" x14ac:dyDescent="0.2"/>
    <row r="72" spans="1:33" ht="15" hidden="1" x14ac:dyDescent="0.25">
      <c r="A72" s="28"/>
      <c r="B72" s="28"/>
      <c r="C72" s="41" t="str">
        <f>CONCATENATE("Итого по разделу: ",IF(Source!G196&lt;&gt;"Новый раздел", Source!G196, ""))</f>
        <v>Итого по разделу: Раздел 3. Наружные сети и сооружения</v>
      </c>
      <c r="D72" s="41"/>
      <c r="E72" s="41"/>
      <c r="F72" s="41"/>
      <c r="G72" s="28"/>
      <c r="H72" s="29" t="str">
        <f>IF(SUM(T70:T71)=0, "-", SUM(T70:T71))</f>
        <v>-</v>
      </c>
      <c r="AG72" s="30" t="str">
        <f>CONCATENATE("Итого по разделу: ",IF(Source!G196&lt;&gt;"Новый раздел", Source!G196, ""))</f>
        <v>Итого по разделу: Раздел 3. Наружные сети и сооружения</v>
      </c>
    </row>
    <row r="73" spans="1:33" ht="15" hidden="1" x14ac:dyDescent="0.25">
      <c r="A73" s="28"/>
      <c r="B73" s="28"/>
      <c r="C73" s="28"/>
      <c r="D73" s="28"/>
      <c r="E73" s="28"/>
      <c r="F73" s="28"/>
      <c r="G73" s="28"/>
      <c r="H73" s="28"/>
    </row>
    <row r="74" spans="1:33" hidden="1" x14ac:dyDescent="0.2"/>
    <row r="75" spans="1:33" hidden="1" x14ac:dyDescent="0.2"/>
    <row r="76" spans="1:33" ht="16.5" hidden="1" x14ac:dyDescent="0.25">
      <c r="A76" s="40" t="str">
        <f>CONCATENATE("Раздел: ",IF(Source!G226&lt;&gt;"Новый раздел", Source!G226, ""))</f>
        <v>Раздел: Раздел 4. Объекты транспортного хозяйства и благоустройство</v>
      </c>
      <c r="B76" s="40"/>
      <c r="C76" s="40"/>
      <c r="D76" s="40"/>
      <c r="E76" s="40"/>
      <c r="F76" s="40"/>
      <c r="G76" s="40"/>
      <c r="H76" s="40"/>
    </row>
    <row r="77" spans="1:33" hidden="1" x14ac:dyDescent="0.2"/>
    <row r="78" spans="1:33" ht="30" hidden="1" x14ac:dyDescent="0.25">
      <c r="A78" s="28"/>
      <c r="B78" s="28"/>
      <c r="C78" s="41" t="str">
        <f>CONCATENATE("Итого по разделу: ",IF(Source!G233&lt;&gt;"Новый раздел", Source!G233, ""))</f>
        <v>Итого по разделу: Раздел 4. Объекты транспортного хозяйства и благоустройство</v>
      </c>
      <c r="D78" s="41"/>
      <c r="E78" s="41"/>
      <c r="F78" s="41"/>
      <c r="G78" s="28"/>
      <c r="H78" s="29" t="str">
        <f>IF(SUM(T76:T77)=0, "-", SUM(T76:T77))</f>
        <v>-</v>
      </c>
      <c r="AG78" s="30" t="str">
        <f>CONCATENATE("Итого по разделу: ",IF(Source!G233&lt;&gt;"Новый раздел", Source!G233, ""))</f>
        <v>Итого по разделу: Раздел 4. Объекты транспортного хозяйства и благоустройство</v>
      </c>
    </row>
    <row r="79" spans="1:33" ht="15" hidden="1" x14ac:dyDescent="0.25">
      <c r="A79" s="28"/>
      <c r="B79" s="28"/>
      <c r="C79" s="28"/>
      <c r="D79" s="28"/>
      <c r="E79" s="28"/>
      <c r="F79" s="28"/>
      <c r="G79" s="28"/>
      <c r="H79" s="28"/>
    </row>
    <row r="80" spans="1:33" hidden="1" x14ac:dyDescent="0.2"/>
    <row r="81" spans="1:33" hidden="1" x14ac:dyDescent="0.2"/>
    <row r="82" spans="1:33" ht="15" hidden="1" x14ac:dyDescent="0.25">
      <c r="A82" s="28"/>
      <c r="B82" s="28"/>
      <c r="C82" s="41" t="str">
        <f>CONCATENATE("Итого по локальной смете: ",IF(Source!G263&lt;&gt;"Новая локальная смета", Source!G263, ""))</f>
        <v>Итого по локальной смете: локальная смета</v>
      </c>
      <c r="D82" s="41"/>
      <c r="E82" s="41"/>
      <c r="F82" s="41"/>
      <c r="G82" s="28"/>
      <c r="H82" s="29">
        <f>IF(SUM(T37:T81)=0, "-", SUM(T37:T81))</f>
        <v>5228525.17</v>
      </c>
    </row>
    <row r="83" spans="1:33" ht="15" hidden="1" x14ac:dyDescent="0.25">
      <c r="A83" s="28"/>
      <c r="B83" s="28"/>
      <c r="C83" s="28"/>
      <c r="D83" s="28"/>
      <c r="E83" s="28"/>
      <c r="F83" s="28"/>
      <c r="G83" s="28"/>
      <c r="H83" s="28"/>
    </row>
    <row r="84" spans="1:33" hidden="1" x14ac:dyDescent="0.2"/>
    <row r="85" spans="1:33" hidden="1" x14ac:dyDescent="0.2"/>
    <row r="86" spans="1:33" ht="15" hidden="1" x14ac:dyDescent="0.25">
      <c r="A86" s="28"/>
      <c r="B86" s="28"/>
      <c r="C86" s="41" t="str">
        <f>CONCATENATE("Итого по акту: ",IF(Source!G293&lt;&gt;"Новый объект", Source!G293, ""))</f>
        <v>Итого по акту: "КЛЮКВЕННЫЙ" ДОГОВОР  4-КС-2019-КЛ от 18.03.2019</v>
      </c>
      <c r="D86" s="41"/>
      <c r="E86" s="41"/>
      <c r="F86" s="41"/>
      <c r="G86" s="28"/>
      <c r="H86" s="29">
        <f>IF(SUM(T1:T85)=0, "-", SUM(T1:T85))</f>
        <v>5228525.17</v>
      </c>
      <c r="AG86" s="30" t="str">
        <f>CONCATENATE("Итого по акту: ",IF(Source!G293&lt;&gt;"Новый объект", Source!G293, ""))</f>
        <v>Итого по акту: "КЛЮКВЕННЫЙ" ДОГОВОР  4-КС-2019-КЛ от 18.03.2019</v>
      </c>
    </row>
    <row r="87" spans="1:33" ht="15" hidden="1" x14ac:dyDescent="0.25">
      <c r="A87" s="28"/>
      <c r="B87" s="28"/>
      <c r="C87" s="28"/>
      <c r="D87" s="28"/>
      <c r="E87" s="28"/>
      <c r="F87" s="28"/>
      <c r="G87" s="28"/>
      <c r="H87" s="28"/>
    </row>
    <row r="88" spans="1:33" ht="14.25" x14ac:dyDescent="0.2">
      <c r="C88" s="38" t="str">
        <f>Source!H323</f>
        <v>Итого:</v>
      </c>
      <c r="D88" s="38"/>
      <c r="E88" s="38"/>
      <c r="F88" s="38"/>
      <c r="G88" s="69">
        <f>IF(Source!P323=0, "", Source!P323)</f>
        <v>5228525.17</v>
      </c>
      <c r="H88" s="69"/>
    </row>
    <row r="89" spans="1:33" ht="14.25" x14ac:dyDescent="0.2">
      <c r="C89" s="38" t="str">
        <f>Source!H324</f>
        <v>в т.ч. НДС 20%</v>
      </c>
      <c r="D89" s="38"/>
      <c r="E89" s="38"/>
      <c r="F89" s="38"/>
      <c r="G89" s="39">
        <f>IF(Source!P324=0, "", Source!P324)</f>
        <v>871420.86</v>
      </c>
      <c r="H89" s="39"/>
    </row>
    <row r="92" spans="1:33" ht="15" thickBot="1" x14ac:dyDescent="0.25">
      <c r="A92" s="36" t="s">
        <v>277</v>
      </c>
      <c r="B92" s="36"/>
      <c r="C92" s="32" t="str">
        <f>IF(Source!AC15&lt;&gt;"", Source!AC15," ")</f>
        <v>Зам. генерального директора</v>
      </c>
      <c r="D92" s="13"/>
      <c r="E92" s="33"/>
      <c r="F92" s="13"/>
      <c r="G92" s="37" t="str">
        <f>IF(Source!AB15&lt;&gt;"", Source!AB15," ")</f>
        <v>Г. Ж. Мурадян</v>
      </c>
      <c r="H92" s="37"/>
      <c r="I92" s="13"/>
      <c r="J92" s="13"/>
      <c r="K92" s="13"/>
      <c r="L92" s="13"/>
    </row>
    <row r="93" spans="1:33" ht="14.25" x14ac:dyDescent="0.2">
      <c r="A93" s="13"/>
      <c r="B93" s="13"/>
      <c r="C93" s="34" t="s">
        <v>278</v>
      </c>
      <c r="D93" s="13"/>
      <c r="E93" s="34" t="s">
        <v>279</v>
      </c>
      <c r="F93" s="13"/>
      <c r="G93" s="35" t="s">
        <v>280</v>
      </c>
      <c r="H93" s="35"/>
      <c r="I93" s="13"/>
      <c r="J93" s="13"/>
      <c r="K93" s="13"/>
      <c r="L93" s="13"/>
    </row>
    <row r="94" spans="1:33" ht="14.25" x14ac:dyDescent="0.2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</row>
    <row r="95" spans="1:33" ht="14.25" x14ac:dyDescent="0.2">
      <c r="A95" s="13"/>
      <c r="B95" s="13"/>
      <c r="C95" s="24" t="s">
        <v>281</v>
      </c>
      <c r="D95" s="13"/>
      <c r="E95" s="13"/>
      <c r="F95" s="13"/>
      <c r="G95" s="13"/>
      <c r="H95" s="13"/>
      <c r="I95" s="13"/>
      <c r="J95" s="13"/>
      <c r="K95" s="13"/>
      <c r="L95" s="13"/>
    </row>
    <row r="96" spans="1:33" ht="14.25" x14ac:dyDescent="0.2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</row>
    <row r="97" spans="1:12" ht="15" thickBot="1" x14ac:dyDescent="0.25">
      <c r="A97" s="36" t="s">
        <v>282</v>
      </c>
      <c r="B97" s="36"/>
      <c r="C97" s="32" t="str">
        <f>IF(Source!AG15&lt;&gt;"", Source!AG15," ")</f>
        <v>Генеральный директор</v>
      </c>
      <c r="D97" s="13"/>
      <c r="E97" s="33"/>
      <c r="F97" s="13"/>
      <c r="G97" s="37" t="str">
        <f>IF(Source!AF15&lt;&gt;"", Source!AF15," ")</f>
        <v>Г.В. Агекян</v>
      </c>
      <c r="H97" s="37"/>
      <c r="I97" s="13"/>
      <c r="J97" s="13"/>
      <c r="K97" s="13"/>
      <c r="L97" s="13"/>
    </row>
    <row r="98" spans="1:12" ht="14.25" x14ac:dyDescent="0.2">
      <c r="A98" s="13"/>
      <c r="B98" s="13"/>
      <c r="C98" s="34" t="s">
        <v>278</v>
      </c>
      <c r="D98" s="13"/>
      <c r="E98" s="34" t="s">
        <v>279</v>
      </c>
      <c r="F98" s="13"/>
      <c r="G98" s="35" t="s">
        <v>280</v>
      </c>
      <c r="H98" s="35"/>
      <c r="I98" s="13"/>
      <c r="J98" s="13"/>
      <c r="K98" s="13"/>
      <c r="L98" s="13"/>
    </row>
    <row r="99" spans="1:12" ht="14.25" x14ac:dyDescent="0.2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</row>
    <row r="100" spans="1:12" ht="14.25" x14ac:dyDescent="0.2">
      <c r="A100" s="13"/>
      <c r="B100" s="13"/>
      <c r="C100" s="24" t="s">
        <v>281</v>
      </c>
      <c r="D100" s="13"/>
      <c r="E100" s="13"/>
      <c r="F100" s="13"/>
      <c r="G100" s="13"/>
      <c r="H100" s="13"/>
      <c r="I100" s="13"/>
      <c r="J100" s="13"/>
      <c r="K100" s="13"/>
      <c r="L100" s="13"/>
    </row>
  </sheetData>
  <mergeCells count="65">
    <mergeCell ref="G8:H9"/>
    <mergeCell ref="C9:E9"/>
    <mergeCell ref="E2:H2"/>
    <mergeCell ref="E3:H3"/>
    <mergeCell ref="E4:H4"/>
    <mergeCell ref="G6:H6"/>
    <mergeCell ref="G7:H7"/>
    <mergeCell ref="C10:E10"/>
    <mergeCell ref="G10:H11"/>
    <mergeCell ref="C11:E11"/>
    <mergeCell ref="C12:E12"/>
    <mergeCell ref="G12:H13"/>
    <mergeCell ref="C13:E13"/>
    <mergeCell ref="C14:E14"/>
    <mergeCell ref="G14:H15"/>
    <mergeCell ref="C15:E15"/>
    <mergeCell ref="C16:E16"/>
    <mergeCell ref="G16:H17"/>
    <mergeCell ref="C17:E17"/>
    <mergeCell ref="A29:H29"/>
    <mergeCell ref="C18:E18"/>
    <mergeCell ref="D19:F19"/>
    <mergeCell ref="G19:H19"/>
    <mergeCell ref="D20:E20"/>
    <mergeCell ref="G20:H20"/>
    <mergeCell ref="G21:H21"/>
    <mergeCell ref="G22:H22"/>
    <mergeCell ref="D24:D25"/>
    <mergeCell ref="E24:E25"/>
    <mergeCell ref="F24:G24"/>
    <mergeCell ref="A28:H28"/>
    <mergeCell ref="C50:G50"/>
    <mergeCell ref="F31:G31"/>
    <mergeCell ref="A33:B33"/>
    <mergeCell ref="C33:C34"/>
    <mergeCell ref="D33:D34"/>
    <mergeCell ref="E33:E34"/>
    <mergeCell ref="F33:H33"/>
    <mergeCell ref="A37:H37"/>
    <mergeCell ref="A39:H39"/>
    <mergeCell ref="C42:F42"/>
    <mergeCell ref="A46:H46"/>
    <mergeCell ref="C48:G48"/>
    <mergeCell ref="C86:F86"/>
    <mergeCell ref="C54:G54"/>
    <mergeCell ref="C58:G58"/>
    <mergeCell ref="C60:G60"/>
    <mergeCell ref="C62:G62"/>
    <mergeCell ref="C64:G64"/>
    <mergeCell ref="C66:F66"/>
    <mergeCell ref="A70:H70"/>
    <mergeCell ref="C72:F72"/>
    <mergeCell ref="A76:H76"/>
    <mergeCell ref="C78:F78"/>
    <mergeCell ref="C82:F82"/>
    <mergeCell ref="G93:H93"/>
    <mergeCell ref="A97:B97"/>
    <mergeCell ref="G97:H97"/>
    <mergeCell ref="G98:H98"/>
    <mergeCell ref="C88:F88"/>
    <mergeCell ref="G88:H88"/>
    <mergeCell ref="C89:F89"/>
    <mergeCell ref="G89:H89"/>
    <mergeCell ref="A92:B92"/>
    <mergeCell ref="G92:H92"/>
  </mergeCells>
  <pageMargins left="0.4" right="0.2" top="0.2" bottom="0.4" header="0.2" footer="0.2"/>
  <pageSetup paperSize="9" scale="86" fitToHeight="0" orientation="portrait" r:id="rId1"/>
  <headerFooter>
    <oddHeader>&amp;L&amp;8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34"/>
  <sheetViews>
    <sheetView workbookViewId="0">
      <selection activeCell="A330" sqref="A330:O330"/>
    </sheetView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23404</v>
      </c>
      <c r="M1">
        <v>10</v>
      </c>
      <c r="N1">
        <v>11</v>
      </c>
      <c r="O1">
        <v>0</v>
      </c>
      <c r="P1">
        <v>1</v>
      </c>
      <c r="Q1">
        <v>6</v>
      </c>
    </row>
    <row r="12" spans="1:133" x14ac:dyDescent="0.2">
      <c r="A12" s="1">
        <v>1</v>
      </c>
      <c r="B12" s="1">
        <v>329</v>
      </c>
      <c r="C12" s="1">
        <v>0</v>
      </c>
      <c r="D12" s="1">
        <f>ROW(A293)</f>
        <v>293</v>
      </c>
      <c r="E12" s="1">
        <v>0</v>
      </c>
      <c r="F12" s="1" t="s">
        <v>4</v>
      </c>
      <c r="G12" s="1" t="s">
        <v>5</v>
      </c>
      <c r="H12" s="1" t="s">
        <v>3</v>
      </c>
      <c r="I12" s="1">
        <v>0</v>
      </c>
      <c r="J12" s="1" t="s">
        <v>3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/>
      <c r="U12" s="1" t="s">
        <v>3</v>
      </c>
      <c r="V12" s="1">
        <v>0</v>
      </c>
      <c r="W12" s="1" t="s">
        <v>3</v>
      </c>
      <c r="X12" s="1" t="s">
        <v>3</v>
      </c>
      <c r="Y12" s="1" t="s">
        <v>3</v>
      </c>
      <c r="Z12" s="1" t="s">
        <v>3</v>
      </c>
      <c r="AA12" s="1" t="s">
        <v>3</v>
      </c>
      <c r="AB12" s="1" t="s">
        <v>6</v>
      </c>
      <c r="AC12" s="1" t="s">
        <v>7</v>
      </c>
      <c r="AD12" s="1" t="s">
        <v>3</v>
      </c>
      <c r="AE12" s="1" t="s">
        <v>3</v>
      </c>
      <c r="AF12" s="1" t="s">
        <v>3</v>
      </c>
      <c r="AG12" s="1" t="s">
        <v>3</v>
      </c>
      <c r="AH12" s="1" t="s">
        <v>8</v>
      </c>
      <c r="AI12" s="1" t="s">
        <v>9</v>
      </c>
      <c r="AJ12" s="1" t="s">
        <v>10</v>
      </c>
      <c r="AK12" s="1"/>
      <c r="AL12" s="1" t="s">
        <v>11</v>
      </c>
      <c r="AM12" s="1" t="s">
        <v>12</v>
      </c>
      <c r="AN12" s="1" t="s">
        <v>13</v>
      </c>
      <c r="AO12" s="1"/>
      <c r="AP12" s="1" t="s">
        <v>3</v>
      </c>
      <c r="AQ12" s="1" t="s">
        <v>3</v>
      </c>
      <c r="AR12" s="1" t="s">
        <v>3</v>
      </c>
      <c r="AS12" s="1"/>
      <c r="AT12" s="1"/>
      <c r="AU12" s="1"/>
      <c r="AV12" s="1"/>
      <c r="AW12" s="1"/>
      <c r="AX12" s="1" t="s">
        <v>10</v>
      </c>
      <c r="AY12" s="1" t="s">
        <v>14</v>
      </c>
      <c r="AZ12" s="1" t="s">
        <v>3</v>
      </c>
      <c r="BA12" s="1"/>
      <c r="BB12" s="1"/>
      <c r="BC12" s="1"/>
      <c r="BD12" s="1"/>
      <c r="BE12" s="1"/>
      <c r="BF12" s="1"/>
      <c r="BG12" s="1"/>
      <c r="BH12" s="1" t="s">
        <v>15</v>
      </c>
      <c r="BI12" s="1" t="s">
        <v>16</v>
      </c>
      <c r="BJ12" s="1">
        <v>0</v>
      </c>
      <c r="BK12" s="1">
        <v>1</v>
      </c>
      <c r="BL12" s="1">
        <v>0</v>
      </c>
      <c r="BM12" s="1">
        <v>0</v>
      </c>
      <c r="BN12" s="1">
        <v>0</v>
      </c>
      <c r="BO12" s="1">
        <v>0</v>
      </c>
      <c r="BP12" s="1">
        <v>2</v>
      </c>
      <c r="BQ12" s="1">
        <v>2</v>
      </c>
      <c r="BR12" s="1">
        <v>0</v>
      </c>
      <c r="BS12" s="1">
        <v>0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3</v>
      </c>
      <c r="BZ12" s="1" t="s">
        <v>17</v>
      </c>
      <c r="CA12" s="1" t="s">
        <v>3</v>
      </c>
      <c r="CB12" s="1" t="s">
        <v>3</v>
      </c>
      <c r="CC12" s="1" t="s">
        <v>3</v>
      </c>
      <c r="CD12" s="1" t="s">
        <v>3</v>
      </c>
      <c r="CE12" s="1" t="s">
        <v>3</v>
      </c>
      <c r="CF12" s="1">
        <v>0</v>
      </c>
      <c r="CG12" s="1">
        <v>0</v>
      </c>
      <c r="CH12" s="1">
        <v>8</v>
      </c>
      <c r="CI12" s="1" t="s">
        <v>3</v>
      </c>
      <c r="CJ12" s="1" t="s">
        <v>3</v>
      </c>
      <c r="CK12" s="1">
        <v>0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 x14ac:dyDescent="0.2">
      <c r="A15" s="1">
        <v>61300291</v>
      </c>
      <c r="B15" s="1">
        <v>1</v>
      </c>
      <c r="C15" s="1">
        <v>2020</v>
      </c>
      <c r="D15" s="1">
        <v>7</v>
      </c>
      <c r="E15" s="1"/>
      <c r="F15" s="1" t="s">
        <v>18</v>
      </c>
      <c r="G15" s="1" t="s">
        <v>19</v>
      </c>
      <c r="H15" s="1"/>
      <c r="I15" s="1"/>
      <c r="J15" s="1"/>
      <c r="K15" s="1"/>
      <c r="L15" s="1"/>
      <c r="M15" s="1"/>
      <c r="N15" s="1"/>
      <c r="O15" s="1"/>
      <c r="P15" s="1"/>
      <c r="Q15" s="1">
        <v>0</v>
      </c>
      <c r="R15" s="1"/>
      <c r="S15" s="1"/>
      <c r="T15" s="1"/>
      <c r="U15" s="1" t="s">
        <v>3</v>
      </c>
      <c r="V15" s="1"/>
      <c r="W15" s="1"/>
      <c r="X15" s="1"/>
      <c r="Y15" s="1"/>
      <c r="Z15" s="1"/>
      <c r="AA15" s="1"/>
      <c r="AB15" s="1" t="s">
        <v>11</v>
      </c>
      <c r="AC15" s="1" t="s">
        <v>12</v>
      </c>
      <c r="AD15" s="1" t="s">
        <v>3</v>
      </c>
      <c r="AE15" s="1" t="s">
        <v>3</v>
      </c>
      <c r="AF15" s="1" t="s">
        <v>8</v>
      </c>
      <c r="AG15" s="1" t="s">
        <v>9</v>
      </c>
      <c r="AH15" s="1" t="s">
        <v>8</v>
      </c>
      <c r="AI15" s="1" t="s">
        <v>9</v>
      </c>
      <c r="AJ15" s="1" t="s">
        <v>10</v>
      </c>
      <c r="AK15" s="1" t="s">
        <v>20</v>
      </c>
      <c r="AL15" s="1" t="s">
        <v>11</v>
      </c>
      <c r="AM15" s="1" t="s">
        <v>12</v>
      </c>
      <c r="AN15" s="1" t="s">
        <v>13</v>
      </c>
      <c r="AO15" s="1" t="s">
        <v>3</v>
      </c>
      <c r="AP15" s="1" t="s">
        <v>11</v>
      </c>
      <c r="AQ15" s="1" t="s">
        <v>12</v>
      </c>
      <c r="AR15" s="1" t="s">
        <v>13</v>
      </c>
      <c r="AS15" s="1" t="s">
        <v>3</v>
      </c>
      <c r="AT15" s="1" t="s">
        <v>3</v>
      </c>
      <c r="AU15" s="1" t="s">
        <v>3</v>
      </c>
      <c r="AV15" s="1" t="s">
        <v>3</v>
      </c>
      <c r="AW15" s="1" t="s">
        <v>3</v>
      </c>
      <c r="AX15" s="1" t="s">
        <v>10</v>
      </c>
      <c r="AY15" s="1" t="s">
        <v>3</v>
      </c>
      <c r="AZ15" s="1" t="s">
        <v>14</v>
      </c>
      <c r="BA15" s="1" t="s">
        <v>3</v>
      </c>
      <c r="BB15" s="1"/>
      <c r="BC15" s="1"/>
      <c r="BD15" s="1"/>
      <c r="BE15" s="1"/>
      <c r="BF15" s="1"/>
      <c r="BG15" s="1"/>
      <c r="BH15" s="1" t="s">
        <v>15</v>
      </c>
      <c r="BI15" s="1" t="s">
        <v>15</v>
      </c>
      <c r="BJ15" s="1">
        <v>0</v>
      </c>
      <c r="BK15" s="1">
        <v>1</v>
      </c>
      <c r="BL15" s="1">
        <v>0</v>
      </c>
      <c r="BM15" s="1">
        <v>0</v>
      </c>
      <c r="BN15" s="1">
        <v>0</v>
      </c>
      <c r="BO15" s="1">
        <v>0</v>
      </c>
      <c r="BP15" s="1">
        <v>2</v>
      </c>
      <c r="BQ15" s="1">
        <v>2</v>
      </c>
      <c r="BR15" s="1">
        <v>0</v>
      </c>
      <c r="BS15" s="1">
        <v>0</v>
      </c>
      <c r="BT15" s="1">
        <v>0</v>
      </c>
      <c r="BU15" s="1">
        <v>0</v>
      </c>
      <c r="BV15" s="1">
        <v>0</v>
      </c>
      <c r="BW15" s="1">
        <v>0</v>
      </c>
      <c r="BX15" s="1">
        <v>0</v>
      </c>
      <c r="BY15" s="1" t="s">
        <v>3</v>
      </c>
      <c r="BZ15" s="1" t="s">
        <v>17</v>
      </c>
      <c r="CA15" s="1" t="s">
        <v>3</v>
      </c>
      <c r="CB15" s="1" t="s">
        <v>3</v>
      </c>
      <c r="CC15" s="1" t="s">
        <v>3</v>
      </c>
      <c r="CD15" s="1" t="s">
        <v>3</v>
      </c>
      <c r="CE15" s="1" t="s">
        <v>3</v>
      </c>
      <c r="CF15" s="1">
        <v>0</v>
      </c>
      <c r="CG15" s="1"/>
      <c r="CH15" s="1">
        <v>8</v>
      </c>
      <c r="CI15" s="1" t="s">
        <v>3</v>
      </c>
      <c r="CJ15" s="1"/>
      <c r="CK15" s="1">
        <v>0</v>
      </c>
      <c r="CL15" s="1">
        <v>0</v>
      </c>
      <c r="CM15" s="1">
        <v>0</v>
      </c>
      <c r="CN15" s="1" t="s">
        <v>3</v>
      </c>
      <c r="CO15" s="1" t="s">
        <v>3</v>
      </c>
      <c r="CP15" s="1" t="s">
        <v>3</v>
      </c>
      <c r="CQ15" s="1" t="s">
        <v>3</v>
      </c>
      <c r="CR15" s="1" t="s">
        <v>21</v>
      </c>
      <c r="CS15" s="1">
        <v>43542</v>
      </c>
      <c r="CT15" s="1" t="s">
        <v>3</v>
      </c>
      <c r="CU15" s="1">
        <v>0</v>
      </c>
      <c r="CV15" s="1">
        <v>44013</v>
      </c>
      <c r="CW15" s="1">
        <v>44043</v>
      </c>
      <c r="CX15" s="1">
        <v>0</v>
      </c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>
        <v>0</v>
      </c>
    </row>
    <row r="18" spans="1:255" x14ac:dyDescent="0.2">
      <c r="A18" s="3">
        <v>52</v>
      </c>
      <c r="B18" s="3">
        <f t="shared" ref="B18:G18" si="0">B293</f>
        <v>329</v>
      </c>
      <c r="C18" s="3">
        <f t="shared" si="0"/>
        <v>1</v>
      </c>
      <c r="D18" s="3">
        <f t="shared" si="0"/>
        <v>12</v>
      </c>
      <c r="E18" s="3">
        <f t="shared" si="0"/>
        <v>0</v>
      </c>
      <c r="F18" s="3" t="str">
        <f t="shared" si="0"/>
        <v>Новый объект</v>
      </c>
      <c r="G18" s="3" t="str">
        <f t="shared" si="0"/>
        <v>"КЛЮКВЕННЫЙ" ДОГОВОР  4-КС-2019-КЛ от 18.03.2019</v>
      </c>
      <c r="H18" s="3"/>
      <c r="I18" s="3"/>
      <c r="J18" s="3"/>
      <c r="K18" s="3"/>
      <c r="L18" s="3"/>
      <c r="M18" s="3"/>
      <c r="N18" s="3"/>
      <c r="O18" s="3">
        <f t="shared" ref="O18:AT18" si="1">O293</f>
        <v>5083568.72</v>
      </c>
      <c r="P18" s="3">
        <f t="shared" si="1"/>
        <v>0</v>
      </c>
      <c r="Q18" s="3">
        <f t="shared" si="1"/>
        <v>0</v>
      </c>
      <c r="R18" s="3">
        <f t="shared" si="1"/>
        <v>0</v>
      </c>
      <c r="S18" s="3">
        <f t="shared" si="1"/>
        <v>5083568.72</v>
      </c>
      <c r="T18" s="3">
        <f t="shared" si="1"/>
        <v>0</v>
      </c>
      <c r="U18" s="3">
        <f t="shared" si="1"/>
        <v>0</v>
      </c>
      <c r="V18" s="3">
        <f t="shared" si="1"/>
        <v>0</v>
      </c>
      <c r="W18" s="3">
        <f t="shared" si="1"/>
        <v>0</v>
      </c>
      <c r="X18" s="3">
        <f t="shared" si="1"/>
        <v>0</v>
      </c>
      <c r="Y18" s="3">
        <f t="shared" si="1"/>
        <v>0</v>
      </c>
      <c r="Z18" s="3">
        <f t="shared" si="1"/>
        <v>0</v>
      </c>
      <c r="AA18" s="3">
        <f t="shared" si="1"/>
        <v>0</v>
      </c>
      <c r="AB18" s="3">
        <f t="shared" si="1"/>
        <v>0</v>
      </c>
      <c r="AC18" s="3">
        <f t="shared" si="1"/>
        <v>0</v>
      </c>
      <c r="AD18" s="3">
        <f t="shared" si="1"/>
        <v>0</v>
      </c>
      <c r="AE18" s="3">
        <f t="shared" si="1"/>
        <v>0</v>
      </c>
      <c r="AF18" s="3">
        <f t="shared" si="1"/>
        <v>0</v>
      </c>
      <c r="AG18" s="3">
        <f t="shared" si="1"/>
        <v>0</v>
      </c>
      <c r="AH18" s="3">
        <f t="shared" si="1"/>
        <v>0</v>
      </c>
      <c r="AI18" s="3">
        <f t="shared" si="1"/>
        <v>0</v>
      </c>
      <c r="AJ18" s="3">
        <f t="shared" si="1"/>
        <v>0</v>
      </c>
      <c r="AK18" s="3">
        <f t="shared" si="1"/>
        <v>0</v>
      </c>
      <c r="AL18" s="3">
        <f t="shared" si="1"/>
        <v>0</v>
      </c>
      <c r="AM18" s="3">
        <f t="shared" si="1"/>
        <v>0</v>
      </c>
      <c r="AN18" s="3">
        <f t="shared" si="1"/>
        <v>0</v>
      </c>
      <c r="AO18" s="3">
        <f t="shared" si="1"/>
        <v>0</v>
      </c>
      <c r="AP18" s="3">
        <f t="shared" si="1"/>
        <v>0</v>
      </c>
      <c r="AQ18" s="3">
        <f t="shared" si="1"/>
        <v>0</v>
      </c>
      <c r="AR18" s="3">
        <f t="shared" si="1"/>
        <v>5083568.72</v>
      </c>
      <c r="AS18" s="3">
        <f t="shared" si="1"/>
        <v>5083568.72</v>
      </c>
      <c r="AT18" s="3">
        <f t="shared" si="1"/>
        <v>0</v>
      </c>
      <c r="AU18" s="3">
        <f t="shared" ref="AU18:BZ18" si="2">AU293</f>
        <v>0</v>
      </c>
      <c r="AV18" s="3">
        <f t="shared" si="2"/>
        <v>0</v>
      </c>
      <c r="AW18" s="3">
        <f t="shared" si="2"/>
        <v>0</v>
      </c>
      <c r="AX18" s="3">
        <f t="shared" si="2"/>
        <v>0</v>
      </c>
      <c r="AY18" s="3">
        <f t="shared" si="2"/>
        <v>0</v>
      </c>
      <c r="AZ18" s="3">
        <f t="shared" si="2"/>
        <v>0</v>
      </c>
      <c r="BA18" s="3">
        <f t="shared" si="2"/>
        <v>0</v>
      </c>
      <c r="BB18" s="3">
        <f t="shared" si="2"/>
        <v>0</v>
      </c>
      <c r="BC18" s="3">
        <f t="shared" si="2"/>
        <v>0</v>
      </c>
      <c r="BD18" s="3">
        <f t="shared" si="2"/>
        <v>0</v>
      </c>
      <c r="BE18" s="3">
        <f t="shared" si="2"/>
        <v>0</v>
      </c>
      <c r="BF18" s="3">
        <f t="shared" si="2"/>
        <v>0</v>
      </c>
      <c r="BG18" s="3">
        <f t="shared" si="2"/>
        <v>0</v>
      </c>
      <c r="BH18" s="3">
        <f t="shared" si="2"/>
        <v>0</v>
      </c>
      <c r="BI18" s="3">
        <f t="shared" si="2"/>
        <v>0</v>
      </c>
      <c r="BJ18" s="3">
        <f t="shared" si="2"/>
        <v>0</v>
      </c>
      <c r="BK18" s="3">
        <f t="shared" si="2"/>
        <v>0</v>
      </c>
      <c r="BL18" s="3">
        <f t="shared" si="2"/>
        <v>0</v>
      </c>
      <c r="BM18" s="3">
        <f t="shared" si="2"/>
        <v>0</v>
      </c>
      <c r="BN18" s="3">
        <f t="shared" si="2"/>
        <v>0</v>
      </c>
      <c r="BO18" s="3">
        <f t="shared" si="2"/>
        <v>0</v>
      </c>
      <c r="BP18" s="3">
        <f t="shared" si="2"/>
        <v>0</v>
      </c>
      <c r="BQ18" s="3">
        <f t="shared" si="2"/>
        <v>0</v>
      </c>
      <c r="BR18" s="3">
        <f t="shared" si="2"/>
        <v>0</v>
      </c>
      <c r="BS18" s="3">
        <f t="shared" si="2"/>
        <v>0</v>
      </c>
      <c r="BT18" s="3">
        <f t="shared" si="2"/>
        <v>0</v>
      </c>
      <c r="BU18" s="3">
        <f t="shared" si="2"/>
        <v>0</v>
      </c>
      <c r="BV18" s="3">
        <f t="shared" si="2"/>
        <v>0</v>
      </c>
      <c r="BW18" s="3">
        <f t="shared" si="2"/>
        <v>0</v>
      </c>
      <c r="BX18" s="3">
        <f t="shared" si="2"/>
        <v>0</v>
      </c>
      <c r="BY18" s="3">
        <f t="shared" si="2"/>
        <v>0</v>
      </c>
      <c r="BZ18" s="3">
        <f t="shared" si="2"/>
        <v>0</v>
      </c>
      <c r="CA18" s="3">
        <f t="shared" ref="CA18:DF18" si="3">CA293</f>
        <v>0</v>
      </c>
      <c r="CB18" s="3">
        <f t="shared" si="3"/>
        <v>0</v>
      </c>
      <c r="CC18" s="3">
        <f t="shared" si="3"/>
        <v>0</v>
      </c>
      <c r="CD18" s="3">
        <f t="shared" si="3"/>
        <v>0</v>
      </c>
      <c r="CE18" s="3">
        <f t="shared" si="3"/>
        <v>0</v>
      </c>
      <c r="CF18" s="3">
        <f t="shared" si="3"/>
        <v>0</v>
      </c>
      <c r="CG18" s="3">
        <f t="shared" si="3"/>
        <v>0</v>
      </c>
      <c r="CH18" s="3">
        <f t="shared" si="3"/>
        <v>0</v>
      </c>
      <c r="CI18" s="3">
        <f t="shared" si="3"/>
        <v>0</v>
      </c>
      <c r="CJ18" s="3">
        <f t="shared" si="3"/>
        <v>0</v>
      </c>
      <c r="CK18" s="3">
        <f t="shared" si="3"/>
        <v>0</v>
      </c>
      <c r="CL18" s="3">
        <f t="shared" si="3"/>
        <v>0</v>
      </c>
      <c r="CM18" s="3">
        <f t="shared" si="3"/>
        <v>0</v>
      </c>
      <c r="CN18" s="3">
        <f t="shared" si="3"/>
        <v>0</v>
      </c>
      <c r="CO18" s="3">
        <f t="shared" si="3"/>
        <v>0</v>
      </c>
      <c r="CP18" s="3">
        <f t="shared" si="3"/>
        <v>0</v>
      </c>
      <c r="CQ18" s="3">
        <f t="shared" si="3"/>
        <v>0</v>
      </c>
      <c r="CR18" s="3">
        <f t="shared" si="3"/>
        <v>0</v>
      </c>
      <c r="CS18" s="3">
        <f t="shared" si="3"/>
        <v>0</v>
      </c>
      <c r="CT18" s="3">
        <f t="shared" si="3"/>
        <v>0</v>
      </c>
      <c r="CU18" s="3">
        <f t="shared" si="3"/>
        <v>0</v>
      </c>
      <c r="CV18" s="3">
        <f t="shared" si="3"/>
        <v>0</v>
      </c>
      <c r="CW18" s="3">
        <f t="shared" si="3"/>
        <v>0</v>
      </c>
      <c r="CX18" s="3">
        <f t="shared" si="3"/>
        <v>0</v>
      </c>
      <c r="CY18" s="3">
        <f t="shared" si="3"/>
        <v>0</v>
      </c>
      <c r="CZ18" s="3">
        <f t="shared" si="3"/>
        <v>0</v>
      </c>
      <c r="DA18" s="3">
        <f t="shared" si="3"/>
        <v>0</v>
      </c>
      <c r="DB18" s="3">
        <f t="shared" si="3"/>
        <v>0</v>
      </c>
      <c r="DC18" s="3">
        <f t="shared" si="3"/>
        <v>0</v>
      </c>
      <c r="DD18" s="3">
        <f t="shared" si="3"/>
        <v>0</v>
      </c>
      <c r="DE18" s="3">
        <f t="shared" si="3"/>
        <v>0</v>
      </c>
      <c r="DF18" s="3">
        <f t="shared" si="3"/>
        <v>0</v>
      </c>
      <c r="DG18" s="4">
        <f t="shared" ref="DG18:EL18" si="4">DG293</f>
        <v>5228525.17</v>
      </c>
      <c r="DH18" s="4">
        <f t="shared" si="4"/>
        <v>0</v>
      </c>
      <c r="DI18" s="4">
        <f t="shared" si="4"/>
        <v>0</v>
      </c>
      <c r="DJ18" s="4">
        <f t="shared" si="4"/>
        <v>0</v>
      </c>
      <c r="DK18" s="4">
        <f t="shared" si="4"/>
        <v>5228525.17</v>
      </c>
      <c r="DL18" s="4">
        <f t="shared" si="4"/>
        <v>0</v>
      </c>
      <c r="DM18" s="4">
        <f t="shared" si="4"/>
        <v>0</v>
      </c>
      <c r="DN18" s="4">
        <f t="shared" si="4"/>
        <v>0</v>
      </c>
      <c r="DO18" s="4">
        <f t="shared" si="4"/>
        <v>0</v>
      </c>
      <c r="DP18" s="4">
        <f t="shared" si="4"/>
        <v>0</v>
      </c>
      <c r="DQ18" s="4">
        <f t="shared" si="4"/>
        <v>0</v>
      </c>
      <c r="DR18" s="4">
        <f t="shared" si="4"/>
        <v>0</v>
      </c>
      <c r="DS18" s="4">
        <f t="shared" si="4"/>
        <v>0</v>
      </c>
      <c r="DT18" s="4">
        <f t="shared" si="4"/>
        <v>0</v>
      </c>
      <c r="DU18" s="4">
        <f t="shared" si="4"/>
        <v>0</v>
      </c>
      <c r="DV18" s="4">
        <f t="shared" si="4"/>
        <v>0</v>
      </c>
      <c r="DW18" s="4">
        <f t="shared" si="4"/>
        <v>0</v>
      </c>
      <c r="DX18" s="4">
        <f t="shared" si="4"/>
        <v>0</v>
      </c>
      <c r="DY18" s="4">
        <f t="shared" si="4"/>
        <v>0</v>
      </c>
      <c r="DZ18" s="4">
        <f t="shared" si="4"/>
        <v>0</v>
      </c>
      <c r="EA18" s="4">
        <f t="shared" si="4"/>
        <v>0</v>
      </c>
      <c r="EB18" s="4">
        <f t="shared" si="4"/>
        <v>0</v>
      </c>
      <c r="EC18" s="4">
        <f t="shared" si="4"/>
        <v>0</v>
      </c>
      <c r="ED18" s="4">
        <f t="shared" si="4"/>
        <v>0</v>
      </c>
      <c r="EE18" s="4">
        <f t="shared" si="4"/>
        <v>0</v>
      </c>
      <c r="EF18" s="4">
        <f t="shared" si="4"/>
        <v>0</v>
      </c>
      <c r="EG18" s="4">
        <f t="shared" si="4"/>
        <v>0</v>
      </c>
      <c r="EH18" s="4">
        <f t="shared" si="4"/>
        <v>0</v>
      </c>
      <c r="EI18" s="4">
        <f t="shared" si="4"/>
        <v>0</v>
      </c>
      <c r="EJ18" s="4">
        <f t="shared" si="4"/>
        <v>5228525.17</v>
      </c>
      <c r="EK18" s="4">
        <f t="shared" si="4"/>
        <v>5228525.17</v>
      </c>
      <c r="EL18" s="4">
        <f t="shared" si="4"/>
        <v>0</v>
      </c>
      <c r="EM18" s="4">
        <f t="shared" ref="EM18:FR18" si="5">EM293</f>
        <v>0</v>
      </c>
      <c r="EN18" s="4">
        <f t="shared" si="5"/>
        <v>0</v>
      </c>
      <c r="EO18" s="4">
        <f t="shared" si="5"/>
        <v>0</v>
      </c>
      <c r="EP18" s="4">
        <f t="shared" si="5"/>
        <v>0</v>
      </c>
      <c r="EQ18" s="4">
        <f t="shared" si="5"/>
        <v>0</v>
      </c>
      <c r="ER18" s="4">
        <f t="shared" si="5"/>
        <v>0</v>
      </c>
      <c r="ES18" s="4">
        <f t="shared" si="5"/>
        <v>0</v>
      </c>
      <c r="ET18" s="4">
        <f t="shared" si="5"/>
        <v>0</v>
      </c>
      <c r="EU18" s="4">
        <f t="shared" si="5"/>
        <v>0</v>
      </c>
      <c r="EV18" s="4">
        <f t="shared" si="5"/>
        <v>0</v>
      </c>
      <c r="EW18" s="4">
        <f t="shared" si="5"/>
        <v>0</v>
      </c>
      <c r="EX18" s="4">
        <f t="shared" si="5"/>
        <v>0</v>
      </c>
      <c r="EY18" s="4">
        <f t="shared" si="5"/>
        <v>0</v>
      </c>
      <c r="EZ18" s="4">
        <f t="shared" si="5"/>
        <v>0</v>
      </c>
      <c r="FA18" s="4">
        <f t="shared" si="5"/>
        <v>0</v>
      </c>
      <c r="FB18" s="4">
        <f t="shared" si="5"/>
        <v>0</v>
      </c>
      <c r="FC18" s="4">
        <f t="shared" si="5"/>
        <v>0</v>
      </c>
      <c r="FD18" s="4">
        <f t="shared" si="5"/>
        <v>0</v>
      </c>
      <c r="FE18" s="4">
        <f t="shared" si="5"/>
        <v>0</v>
      </c>
      <c r="FF18" s="4">
        <f t="shared" si="5"/>
        <v>0</v>
      </c>
      <c r="FG18" s="4">
        <f t="shared" si="5"/>
        <v>0</v>
      </c>
      <c r="FH18" s="4">
        <f t="shared" si="5"/>
        <v>0</v>
      </c>
      <c r="FI18" s="4">
        <f t="shared" si="5"/>
        <v>0</v>
      </c>
      <c r="FJ18" s="4">
        <f t="shared" si="5"/>
        <v>0</v>
      </c>
      <c r="FK18" s="4">
        <f t="shared" si="5"/>
        <v>0</v>
      </c>
      <c r="FL18" s="4">
        <f t="shared" si="5"/>
        <v>0</v>
      </c>
      <c r="FM18" s="4">
        <f t="shared" si="5"/>
        <v>0</v>
      </c>
      <c r="FN18" s="4">
        <f t="shared" si="5"/>
        <v>0</v>
      </c>
      <c r="FO18" s="4">
        <f t="shared" si="5"/>
        <v>0</v>
      </c>
      <c r="FP18" s="4">
        <f t="shared" si="5"/>
        <v>0</v>
      </c>
      <c r="FQ18" s="4">
        <f t="shared" si="5"/>
        <v>0</v>
      </c>
      <c r="FR18" s="4">
        <f t="shared" si="5"/>
        <v>0</v>
      </c>
      <c r="FS18" s="4">
        <f t="shared" ref="FS18:GX18" si="6">FS293</f>
        <v>0</v>
      </c>
      <c r="FT18" s="4">
        <f t="shared" si="6"/>
        <v>0</v>
      </c>
      <c r="FU18" s="4">
        <f t="shared" si="6"/>
        <v>0</v>
      </c>
      <c r="FV18" s="4">
        <f t="shared" si="6"/>
        <v>0</v>
      </c>
      <c r="FW18" s="4">
        <f t="shared" si="6"/>
        <v>0</v>
      </c>
      <c r="FX18" s="4">
        <f t="shared" si="6"/>
        <v>0</v>
      </c>
      <c r="FY18" s="4">
        <f t="shared" si="6"/>
        <v>0</v>
      </c>
      <c r="FZ18" s="4">
        <f t="shared" si="6"/>
        <v>0</v>
      </c>
      <c r="GA18" s="4">
        <f t="shared" si="6"/>
        <v>0</v>
      </c>
      <c r="GB18" s="4">
        <f t="shared" si="6"/>
        <v>0</v>
      </c>
      <c r="GC18" s="4">
        <f t="shared" si="6"/>
        <v>0</v>
      </c>
      <c r="GD18" s="4">
        <f t="shared" si="6"/>
        <v>0</v>
      </c>
      <c r="GE18" s="4">
        <f t="shared" si="6"/>
        <v>0</v>
      </c>
      <c r="GF18" s="4">
        <f t="shared" si="6"/>
        <v>0</v>
      </c>
      <c r="GG18" s="4">
        <f t="shared" si="6"/>
        <v>0</v>
      </c>
      <c r="GH18" s="4">
        <f t="shared" si="6"/>
        <v>0</v>
      </c>
      <c r="GI18" s="4">
        <f t="shared" si="6"/>
        <v>0</v>
      </c>
      <c r="GJ18" s="4">
        <f t="shared" si="6"/>
        <v>0</v>
      </c>
      <c r="GK18" s="4">
        <f t="shared" si="6"/>
        <v>0</v>
      </c>
      <c r="GL18" s="4">
        <f t="shared" si="6"/>
        <v>0</v>
      </c>
      <c r="GM18" s="4">
        <f t="shared" si="6"/>
        <v>0</v>
      </c>
      <c r="GN18" s="4">
        <f t="shared" si="6"/>
        <v>0</v>
      </c>
      <c r="GO18" s="4">
        <f t="shared" si="6"/>
        <v>0</v>
      </c>
      <c r="GP18" s="4">
        <f t="shared" si="6"/>
        <v>0</v>
      </c>
      <c r="GQ18" s="4">
        <f t="shared" si="6"/>
        <v>0</v>
      </c>
      <c r="GR18" s="4">
        <f t="shared" si="6"/>
        <v>0</v>
      </c>
      <c r="GS18" s="4">
        <f t="shared" si="6"/>
        <v>0</v>
      </c>
      <c r="GT18" s="4">
        <f t="shared" si="6"/>
        <v>0</v>
      </c>
      <c r="GU18" s="4">
        <f t="shared" si="6"/>
        <v>0</v>
      </c>
      <c r="GV18" s="4">
        <f t="shared" si="6"/>
        <v>0</v>
      </c>
      <c r="GW18" s="4">
        <f t="shared" si="6"/>
        <v>0</v>
      </c>
      <c r="GX18" s="4">
        <f t="shared" si="6"/>
        <v>0</v>
      </c>
    </row>
    <row r="20" spans="1:255" x14ac:dyDescent="0.2">
      <c r="A20" s="1">
        <v>3</v>
      </c>
      <c r="B20" s="1">
        <v>1</v>
      </c>
      <c r="C20" s="1"/>
      <c r="D20" s="1">
        <f>ROW(A263)</f>
        <v>263</v>
      </c>
      <c r="E20" s="1"/>
      <c r="F20" s="1" t="s">
        <v>22</v>
      </c>
      <c r="G20" s="1" t="s">
        <v>23</v>
      </c>
      <c r="H20" s="1" t="s">
        <v>3</v>
      </c>
      <c r="I20" s="1">
        <v>0</v>
      </c>
      <c r="J20" s="1" t="s">
        <v>3</v>
      </c>
      <c r="K20" s="1">
        <v>-1</v>
      </c>
      <c r="L20" s="1" t="s">
        <v>3</v>
      </c>
      <c r="M20" s="1"/>
      <c r="N20" s="1"/>
      <c r="O20" s="1"/>
      <c r="P20" s="1"/>
      <c r="Q20" s="1"/>
      <c r="R20" s="1"/>
      <c r="S20" s="1"/>
      <c r="T20" s="1"/>
      <c r="U20" s="1" t="s">
        <v>3</v>
      </c>
      <c r="V20" s="1">
        <v>0</v>
      </c>
      <c r="W20" s="1"/>
      <c r="X20" s="1"/>
      <c r="Y20" s="1"/>
      <c r="Z20" s="1"/>
      <c r="AA20" s="1"/>
      <c r="AB20" s="1" t="s">
        <v>3</v>
      </c>
      <c r="AC20" s="1" t="s">
        <v>3</v>
      </c>
      <c r="AD20" s="1" t="s">
        <v>3</v>
      </c>
      <c r="AE20" s="1" t="s">
        <v>3</v>
      </c>
      <c r="AF20" s="1" t="s">
        <v>3</v>
      </c>
      <c r="AG20" s="1" t="s">
        <v>3</v>
      </c>
      <c r="AH20" s="1"/>
      <c r="AI20" s="1"/>
      <c r="AJ20" s="1"/>
      <c r="AK20" s="1"/>
      <c r="AL20" s="1"/>
      <c r="AM20" s="1"/>
      <c r="AN20" s="1"/>
      <c r="AO20" s="1"/>
      <c r="AP20" s="1" t="s">
        <v>3</v>
      </c>
      <c r="AQ20" s="1" t="s">
        <v>3</v>
      </c>
      <c r="AR20" s="1" t="s">
        <v>3</v>
      </c>
      <c r="AS20" s="1"/>
      <c r="AT20" s="1"/>
      <c r="AU20" s="1"/>
      <c r="AV20" s="1"/>
      <c r="AW20" s="1"/>
      <c r="AX20" s="1"/>
      <c r="AY20" s="1"/>
      <c r="AZ20" s="1" t="s">
        <v>3</v>
      </c>
      <c r="BA20" s="1"/>
      <c r="BB20" s="1" t="s">
        <v>3</v>
      </c>
      <c r="BC20" s="1" t="s">
        <v>3</v>
      </c>
      <c r="BD20" s="1" t="s">
        <v>3</v>
      </c>
      <c r="BE20" s="1" t="s">
        <v>3</v>
      </c>
      <c r="BF20" s="1" t="s">
        <v>3</v>
      </c>
      <c r="BG20" s="1" t="s">
        <v>3</v>
      </c>
      <c r="BH20" s="1" t="s">
        <v>3</v>
      </c>
      <c r="BI20" s="1" t="s">
        <v>3</v>
      </c>
      <c r="BJ20" s="1" t="s">
        <v>3</v>
      </c>
      <c r="BK20" s="1" t="s">
        <v>3</v>
      </c>
      <c r="BL20" s="1" t="s">
        <v>3</v>
      </c>
      <c r="BM20" s="1" t="s">
        <v>3</v>
      </c>
      <c r="BN20" s="1" t="s">
        <v>3</v>
      </c>
      <c r="BO20" s="1" t="s">
        <v>3</v>
      </c>
      <c r="BP20" s="1" t="s">
        <v>3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3</v>
      </c>
      <c r="CJ20" s="1" t="s">
        <v>3</v>
      </c>
      <c r="CK20" t="s">
        <v>3</v>
      </c>
      <c r="CL20" t="s">
        <v>3</v>
      </c>
      <c r="CM20" t="s">
        <v>3</v>
      </c>
      <c r="CN20" t="s">
        <v>3</v>
      </c>
      <c r="CO20" t="s">
        <v>3</v>
      </c>
      <c r="CP20" t="s">
        <v>3</v>
      </c>
    </row>
    <row r="22" spans="1:255" x14ac:dyDescent="0.2">
      <c r="A22" s="3">
        <v>52</v>
      </c>
      <c r="B22" s="3">
        <f t="shared" ref="B22:G22" si="7">B263</f>
        <v>1</v>
      </c>
      <c r="C22" s="3">
        <f t="shared" si="7"/>
        <v>3</v>
      </c>
      <c r="D22" s="3">
        <f t="shared" si="7"/>
        <v>20</v>
      </c>
      <c r="E22" s="3">
        <f t="shared" si="7"/>
        <v>0</v>
      </c>
      <c r="F22" s="3" t="str">
        <f t="shared" si="7"/>
        <v>Новая локальная смета</v>
      </c>
      <c r="G22" s="3" t="str">
        <f t="shared" si="7"/>
        <v>локальная смета</v>
      </c>
      <c r="H22" s="3"/>
      <c r="I22" s="3"/>
      <c r="J22" s="3"/>
      <c r="K22" s="3"/>
      <c r="L22" s="3"/>
      <c r="M22" s="3"/>
      <c r="N22" s="3"/>
      <c r="O22" s="3">
        <f t="shared" ref="O22:AT22" si="8">O263</f>
        <v>5083568.72</v>
      </c>
      <c r="P22" s="3">
        <f t="shared" si="8"/>
        <v>0</v>
      </c>
      <c r="Q22" s="3">
        <f t="shared" si="8"/>
        <v>0</v>
      </c>
      <c r="R22" s="3">
        <f t="shared" si="8"/>
        <v>0</v>
      </c>
      <c r="S22" s="3">
        <f t="shared" si="8"/>
        <v>5083568.72</v>
      </c>
      <c r="T22" s="3">
        <f t="shared" si="8"/>
        <v>0</v>
      </c>
      <c r="U22" s="3">
        <f t="shared" si="8"/>
        <v>0</v>
      </c>
      <c r="V22" s="3">
        <f t="shared" si="8"/>
        <v>0</v>
      </c>
      <c r="W22" s="3">
        <f t="shared" si="8"/>
        <v>0</v>
      </c>
      <c r="X22" s="3">
        <f t="shared" si="8"/>
        <v>0</v>
      </c>
      <c r="Y22" s="3">
        <f t="shared" si="8"/>
        <v>0</v>
      </c>
      <c r="Z22" s="3">
        <f t="shared" si="8"/>
        <v>0</v>
      </c>
      <c r="AA22" s="3">
        <f t="shared" si="8"/>
        <v>0</v>
      </c>
      <c r="AB22" s="3">
        <f t="shared" si="8"/>
        <v>0</v>
      </c>
      <c r="AC22" s="3">
        <f t="shared" si="8"/>
        <v>0</v>
      </c>
      <c r="AD22" s="3">
        <f t="shared" si="8"/>
        <v>0</v>
      </c>
      <c r="AE22" s="3">
        <f t="shared" si="8"/>
        <v>0</v>
      </c>
      <c r="AF22" s="3">
        <f t="shared" si="8"/>
        <v>0</v>
      </c>
      <c r="AG22" s="3">
        <f t="shared" si="8"/>
        <v>0</v>
      </c>
      <c r="AH22" s="3">
        <f t="shared" si="8"/>
        <v>0</v>
      </c>
      <c r="AI22" s="3">
        <f t="shared" si="8"/>
        <v>0</v>
      </c>
      <c r="AJ22" s="3">
        <f t="shared" si="8"/>
        <v>0</v>
      </c>
      <c r="AK22" s="3">
        <f t="shared" si="8"/>
        <v>0</v>
      </c>
      <c r="AL22" s="3">
        <f t="shared" si="8"/>
        <v>0</v>
      </c>
      <c r="AM22" s="3">
        <f t="shared" si="8"/>
        <v>0</v>
      </c>
      <c r="AN22" s="3">
        <f t="shared" si="8"/>
        <v>0</v>
      </c>
      <c r="AO22" s="3">
        <f t="shared" si="8"/>
        <v>0</v>
      </c>
      <c r="AP22" s="3">
        <f t="shared" si="8"/>
        <v>0</v>
      </c>
      <c r="AQ22" s="3">
        <f t="shared" si="8"/>
        <v>0</v>
      </c>
      <c r="AR22" s="3">
        <f t="shared" si="8"/>
        <v>5083568.72</v>
      </c>
      <c r="AS22" s="3">
        <f t="shared" si="8"/>
        <v>5083568.72</v>
      </c>
      <c r="AT22" s="3">
        <f t="shared" si="8"/>
        <v>0</v>
      </c>
      <c r="AU22" s="3">
        <f t="shared" ref="AU22:BZ22" si="9">AU263</f>
        <v>0</v>
      </c>
      <c r="AV22" s="3">
        <f t="shared" si="9"/>
        <v>0</v>
      </c>
      <c r="AW22" s="3">
        <f t="shared" si="9"/>
        <v>0</v>
      </c>
      <c r="AX22" s="3">
        <f t="shared" si="9"/>
        <v>0</v>
      </c>
      <c r="AY22" s="3">
        <f t="shared" si="9"/>
        <v>0</v>
      </c>
      <c r="AZ22" s="3">
        <f t="shared" si="9"/>
        <v>0</v>
      </c>
      <c r="BA22" s="3">
        <f t="shared" si="9"/>
        <v>0</v>
      </c>
      <c r="BB22" s="3">
        <f t="shared" si="9"/>
        <v>0</v>
      </c>
      <c r="BC22" s="3">
        <f t="shared" si="9"/>
        <v>0</v>
      </c>
      <c r="BD22" s="3">
        <f t="shared" si="9"/>
        <v>0</v>
      </c>
      <c r="BE22" s="3">
        <f t="shared" si="9"/>
        <v>0</v>
      </c>
      <c r="BF22" s="3">
        <f t="shared" si="9"/>
        <v>0</v>
      </c>
      <c r="BG22" s="3">
        <f t="shared" si="9"/>
        <v>0</v>
      </c>
      <c r="BH22" s="3">
        <f t="shared" si="9"/>
        <v>0</v>
      </c>
      <c r="BI22" s="3">
        <f t="shared" si="9"/>
        <v>0</v>
      </c>
      <c r="BJ22" s="3">
        <f t="shared" si="9"/>
        <v>0</v>
      </c>
      <c r="BK22" s="3">
        <f t="shared" si="9"/>
        <v>0</v>
      </c>
      <c r="BL22" s="3">
        <f t="shared" si="9"/>
        <v>0</v>
      </c>
      <c r="BM22" s="3">
        <f t="shared" si="9"/>
        <v>0</v>
      </c>
      <c r="BN22" s="3">
        <f t="shared" si="9"/>
        <v>0</v>
      </c>
      <c r="BO22" s="3">
        <f t="shared" si="9"/>
        <v>0</v>
      </c>
      <c r="BP22" s="3">
        <f t="shared" si="9"/>
        <v>0</v>
      </c>
      <c r="BQ22" s="3">
        <f t="shared" si="9"/>
        <v>0</v>
      </c>
      <c r="BR22" s="3">
        <f t="shared" si="9"/>
        <v>0</v>
      </c>
      <c r="BS22" s="3">
        <f t="shared" si="9"/>
        <v>0</v>
      </c>
      <c r="BT22" s="3">
        <f t="shared" si="9"/>
        <v>0</v>
      </c>
      <c r="BU22" s="3">
        <f t="shared" si="9"/>
        <v>0</v>
      </c>
      <c r="BV22" s="3">
        <f t="shared" si="9"/>
        <v>0</v>
      </c>
      <c r="BW22" s="3">
        <f t="shared" si="9"/>
        <v>0</v>
      </c>
      <c r="BX22" s="3">
        <f t="shared" si="9"/>
        <v>0</v>
      </c>
      <c r="BY22" s="3">
        <f t="shared" si="9"/>
        <v>0</v>
      </c>
      <c r="BZ22" s="3">
        <f t="shared" si="9"/>
        <v>0</v>
      </c>
      <c r="CA22" s="3">
        <f t="shared" ref="CA22:DF22" si="10">CA263</f>
        <v>0</v>
      </c>
      <c r="CB22" s="3">
        <f t="shared" si="10"/>
        <v>0</v>
      </c>
      <c r="CC22" s="3">
        <f t="shared" si="10"/>
        <v>0</v>
      </c>
      <c r="CD22" s="3">
        <f t="shared" si="10"/>
        <v>0</v>
      </c>
      <c r="CE22" s="3">
        <f t="shared" si="10"/>
        <v>0</v>
      </c>
      <c r="CF22" s="3">
        <f t="shared" si="10"/>
        <v>0</v>
      </c>
      <c r="CG22" s="3">
        <f t="shared" si="10"/>
        <v>0</v>
      </c>
      <c r="CH22" s="3">
        <f t="shared" si="10"/>
        <v>0</v>
      </c>
      <c r="CI22" s="3">
        <f t="shared" si="10"/>
        <v>0</v>
      </c>
      <c r="CJ22" s="3">
        <f t="shared" si="10"/>
        <v>0</v>
      </c>
      <c r="CK22" s="3">
        <f t="shared" si="10"/>
        <v>0</v>
      </c>
      <c r="CL22" s="3">
        <f t="shared" si="10"/>
        <v>0</v>
      </c>
      <c r="CM22" s="3">
        <f t="shared" si="10"/>
        <v>0</v>
      </c>
      <c r="CN22" s="3">
        <f t="shared" si="10"/>
        <v>0</v>
      </c>
      <c r="CO22" s="3">
        <f t="shared" si="10"/>
        <v>0</v>
      </c>
      <c r="CP22" s="3">
        <f t="shared" si="10"/>
        <v>0</v>
      </c>
      <c r="CQ22" s="3">
        <f t="shared" si="10"/>
        <v>0</v>
      </c>
      <c r="CR22" s="3">
        <f t="shared" si="10"/>
        <v>0</v>
      </c>
      <c r="CS22" s="3">
        <f t="shared" si="10"/>
        <v>0</v>
      </c>
      <c r="CT22" s="3">
        <f t="shared" si="10"/>
        <v>0</v>
      </c>
      <c r="CU22" s="3">
        <f t="shared" si="10"/>
        <v>0</v>
      </c>
      <c r="CV22" s="3">
        <f t="shared" si="10"/>
        <v>0</v>
      </c>
      <c r="CW22" s="3">
        <f t="shared" si="10"/>
        <v>0</v>
      </c>
      <c r="CX22" s="3">
        <f t="shared" si="10"/>
        <v>0</v>
      </c>
      <c r="CY22" s="3">
        <f t="shared" si="10"/>
        <v>0</v>
      </c>
      <c r="CZ22" s="3">
        <f t="shared" si="10"/>
        <v>0</v>
      </c>
      <c r="DA22" s="3">
        <f t="shared" si="10"/>
        <v>0</v>
      </c>
      <c r="DB22" s="3">
        <f t="shared" si="10"/>
        <v>0</v>
      </c>
      <c r="DC22" s="3">
        <f t="shared" si="10"/>
        <v>0</v>
      </c>
      <c r="DD22" s="3">
        <f t="shared" si="10"/>
        <v>0</v>
      </c>
      <c r="DE22" s="3">
        <f t="shared" si="10"/>
        <v>0</v>
      </c>
      <c r="DF22" s="3">
        <f t="shared" si="10"/>
        <v>0</v>
      </c>
      <c r="DG22" s="4">
        <f t="shared" ref="DG22:EL22" si="11">DG263</f>
        <v>5228525.17</v>
      </c>
      <c r="DH22" s="4">
        <f t="shared" si="11"/>
        <v>0</v>
      </c>
      <c r="DI22" s="4">
        <f t="shared" si="11"/>
        <v>0</v>
      </c>
      <c r="DJ22" s="4">
        <f t="shared" si="11"/>
        <v>0</v>
      </c>
      <c r="DK22" s="4">
        <f t="shared" si="11"/>
        <v>5228525.17</v>
      </c>
      <c r="DL22" s="4">
        <f t="shared" si="11"/>
        <v>0</v>
      </c>
      <c r="DM22" s="4">
        <f t="shared" si="11"/>
        <v>0</v>
      </c>
      <c r="DN22" s="4">
        <f t="shared" si="11"/>
        <v>0</v>
      </c>
      <c r="DO22" s="4">
        <f t="shared" si="11"/>
        <v>0</v>
      </c>
      <c r="DP22" s="4">
        <f t="shared" si="11"/>
        <v>0</v>
      </c>
      <c r="DQ22" s="4">
        <f t="shared" si="11"/>
        <v>0</v>
      </c>
      <c r="DR22" s="4">
        <f t="shared" si="11"/>
        <v>0</v>
      </c>
      <c r="DS22" s="4">
        <f t="shared" si="11"/>
        <v>0</v>
      </c>
      <c r="DT22" s="4">
        <f t="shared" si="11"/>
        <v>0</v>
      </c>
      <c r="DU22" s="4">
        <f t="shared" si="11"/>
        <v>0</v>
      </c>
      <c r="DV22" s="4">
        <f t="shared" si="11"/>
        <v>0</v>
      </c>
      <c r="DW22" s="4">
        <f t="shared" si="11"/>
        <v>0</v>
      </c>
      <c r="DX22" s="4">
        <f t="shared" si="11"/>
        <v>0</v>
      </c>
      <c r="DY22" s="4">
        <f t="shared" si="11"/>
        <v>0</v>
      </c>
      <c r="DZ22" s="4">
        <f t="shared" si="11"/>
        <v>0</v>
      </c>
      <c r="EA22" s="4">
        <f t="shared" si="11"/>
        <v>0</v>
      </c>
      <c r="EB22" s="4">
        <f t="shared" si="11"/>
        <v>0</v>
      </c>
      <c r="EC22" s="4">
        <f t="shared" si="11"/>
        <v>0</v>
      </c>
      <c r="ED22" s="4">
        <f t="shared" si="11"/>
        <v>0</v>
      </c>
      <c r="EE22" s="4">
        <f t="shared" si="11"/>
        <v>0</v>
      </c>
      <c r="EF22" s="4">
        <f t="shared" si="11"/>
        <v>0</v>
      </c>
      <c r="EG22" s="4">
        <f t="shared" si="11"/>
        <v>0</v>
      </c>
      <c r="EH22" s="4">
        <f t="shared" si="11"/>
        <v>0</v>
      </c>
      <c r="EI22" s="4">
        <f t="shared" si="11"/>
        <v>0</v>
      </c>
      <c r="EJ22" s="4">
        <f t="shared" si="11"/>
        <v>5228525.17</v>
      </c>
      <c r="EK22" s="4">
        <f t="shared" si="11"/>
        <v>5228525.17</v>
      </c>
      <c r="EL22" s="4">
        <f t="shared" si="11"/>
        <v>0</v>
      </c>
      <c r="EM22" s="4">
        <f t="shared" ref="EM22:FR22" si="12">EM263</f>
        <v>0</v>
      </c>
      <c r="EN22" s="4">
        <f t="shared" si="12"/>
        <v>0</v>
      </c>
      <c r="EO22" s="4">
        <f t="shared" si="12"/>
        <v>0</v>
      </c>
      <c r="EP22" s="4">
        <f t="shared" si="12"/>
        <v>0</v>
      </c>
      <c r="EQ22" s="4">
        <f t="shared" si="12"/>
        <v>0</v>
      </c>
      <c r="ER22" s="4">
        <f t="shared" si="12"/>
        <v>0</v>
      </c>
      <c r="ES22" s="4">
        <f t="shared" si="12"/>
        <v>0</v>
      </c>
      <c r="ET22" s="4">
        <f t="shared" si="12"/>
        <v>0</v>
      </c>
      <c r="EU22" s="4">
        <f t="shared" si="12"/>
        <v>0</v>
      </c>
      <c r="EV22" s="4">
        <f t="shared" si="12"/>
        <v>0</v>
      </c>
      <c r="EW22" s="4">
        <f t="shared" si="12"/>
        <v>0</v>
      </c>
      <c r="EX22" s="4">
        <f t="shared" si="12"/>
        <v>0</v>
      </c>
      <c r="EY22" s="4">
        <f t="shared" si="12"/>
        <v>0</v>
      </c>
      <c r="EZ22" s="4">
        <f t="shared" si="12"/>
        <v>0</v>
      </c>
      <c r="FA22" s="4">
        <f t="shared" si="12"/>
        <v>0</v>
      </c>
      <c r="FB22" s="4">
        <f t="shared" si="12"/>
        <v>0</v>
      </c>
      <c r="FC22" s="4">
        <f t="shared" si="12"/>
        <v>0</v>
      </c>
      <c r="FD22" s="4">
        <f t="shared" si="12"/>
        <v>0</v>
      </c>
      <c r="FE22" s="4">
        <f t="shared" si="12"/>
        <v>0</v>
      </c>
      <c r="FF22" s="4">
        <f t="shared" si="12"/>
        <v>0</v>
      </c>
      <c r="FG22" s="4">
        <f t="shared" si="12"/>
        <v>0</v>
      </c>
      <c r="FH22" s="4">
        <f t="shared" si="12"/>
        <v>0</v>
      </c>
      <c r="FI22" s="4">
        <f t="shared" si="12"/>
        <v>0</v>
      </c>
      <c r="FJ22" s="4">
        <f t="shared" si="12"/>
        <v>0</v>
      </c>
      <c r="FK22" s="4">
        <f t="shared" si="12"/>
        <v>0</v>
      </c>
      <c r="FL22" s="4">
        <f t="shared" si="12"/>
        <v>0</v>
      </c>
      <c r="FM22" s="4">
        <f t="shared" si="12"/>
        <v>0</v>
      </c>
      <c r="FN22" s="4">
        <f t="shared" si="12"/>
        <v>0</v>
      </c>
      <c r="FO22" s="4">
        <f t="shared" si="12"/>
        <v>0</v>
      </c>
      <c r="FP22" s="4">
        <f t="shared" si="12"/>
        <v>0</v>
      </c>
      <c r="FQ22" s="4">
        <f t="shared" si="12"/>
        <v>0</v>
      </c>
      <c r="FR22" s="4">
        <f t="shared" si="12"/>
        <v>0</v>
      </c>
      <c r="FS22" s="4">
        <f t="shared" ref="FS22:GX22" si="13">FS263</f>
        <v>0</v>
      </c>
      <c r="FT22" s="4">
        <f t="shared" si="13"/>
        <v>0</v>
      </c>
      <c r="FU22" s="4">
        <f t="shared" si="13"/>
        <v>0</v>
      </c>
      <c r="FV22" s="4">
        <f t="shared" si="13"/>
        <v>0</v>
      </c>
      <c r="FW22" s="4">
        <f t="shared" si="13"/>
        <v>0</v>
      </c>
      <c r="FX22" s="4">
        <f t="shared" si="13"/>
        <v>0</v>
      </c>
      <c r="FY22" s="4">
        <f t="shared" si="13"/>
        <v>0</v>
      </c>
      <c r="FZ22" s="4">
        <f t="shared" si="13"/>
        <v>0</v>
      </c>
      <c r="GA22" s="4">
        <f t="shared" si="13"/>
        <v>0</v>
      </c>
      <c r="GB22" s="4">
        <f t="shared" si="13"/>
        <v>0</v>
      </c>
      <c r="GC22" s="4">
        <f t="shared" si="13"/>
        <v>0</v>
      </c>
      <c r="GD22" s="4">
        <f t="shared" si="13"/>
        <v>0</v>
      </c>
      <c r="GE22" s="4">
        <f t="shared" si="13"/>
        <v>0</v>
      </c>
      <c r="GF22" s="4">
        <f t="shared" si="13"/>
        <v>0</v>
      </c>
      <c r="GG22" s="4">
        <f t="shared" si="13"/>
        <v>0</v>
      </c>
      <c r="GH22" s="4">
        <f t="shared" si="13"/>
        <v>0</v>
      </c>
      <c r="GI22" s="4">
        <f t="shared" si="13"/>
        <v>0</v>
      </c>
      <c r="GJ22" s="4">
        <f t="shared" si="13"/>
        <v>0</v>
      </c>
      <c r="GK22" s="4">
        <f t="shared" si="13"/>
        <v>0</v>
      </c>
      <c r="GL22" s="4">
        <f t="shared" si="13"/>
        <v>0</v>
      </c>
      <c r="GM22" s="4">
        <f t="shared" si="13"/>
        <v>0</v>
      </c>
      <c r="GN22" s="4">
        <f t="shared" si="13"/>
        <v>0</v>
      </c>
      <c r="GO22" s="4">
        <f t="shared" si="13"/>
        <v>0</v>
      </c>
      <c r="GP22" s="4">
        <f t="shared" si="13"/>
        <v>0</v>
      </c>
      <c r="GQ22" s="4">
        <f t="shared" si="13"/>
        <v>0</v>
      </c>
      <c r="GR22" s="4">
        <f t="shared" si="13"/>
        <v>0</v>
      </c>
      <c r="GS22" s="4">
        <f t="shared" si="13"/>
        <v>0</v>
      </c>
      <c r="GT22" s="4">
        <f t="shared" si="13"/>
        <v>0</v>
      </c>
      <c r="GU22" s="4">
        <f t="shared" si="13"/>
        <v>0</v>
      </c>
      <c r="GV22" s="4">
        <f t="shared" si="13"/>
        <v>0</v>
      </c>
      <c r="GW22" s="4">
        <f t="shared" si="13"/>
        <v>0</v>
      </c>
      <c r="GX22" s="4">
        <f t="shared" si="13"/>
        <v>0</v>
      </c>
    </row>
    <row r="24" spans="1:255" x14ac:dyDescent="0.2">
      <c r="A24" s="1">
        <v>4</v>
      </c>
      <c r="B24" s="1">
        <v>1</v>
      </c>
      <c r="C24" s="1"/>
      <c r="D24" s="1">
        <f>ROW(A35)</f>
        <v>35</v>
      </c>
      <c r="E24" s="1"/>
      <c r="F24" s="1" t="s">
        <v>24</v>
      </c>
      <c r="G24" s="1" t="s">
        <v>25</v>
      </c>
      <c r="H24" s="1" t="s">
        <v>3</v>
      </c>
      <c r="I24" s="1">
        <v>0</v>
      </c>
      <c r="J24" s="1"/>
      <c r="K24" s="1">
        <v>0</v>
      </c>
      <c r="L24" s="1"/>
      <c r="M24" s="1"/>
      <c r="N24" s="1"/>
      <c r="O24" s="1"/>
      <c r="P24" s="1"/>
      <c r="Q24" s="1"/>
      <c r="R24" s="1"/>
      <c r="S24" s="1"/>
      <c r="T24" s="1"/>
      <c r="U24" s="1" t="s">
        <v>3</v>
      </c>
      <c r="V24" s="1">
        <v>0</v>
      </c>
      <c r="W24" s="1"/>
      <c r="X24" s="1"/>
      <c r="Y24" s="1"/>
      <c r="Z24" s="1"/>
      <c r="AA24" s="1"/>
      <c r="AB24" s="1" t="s">
        <v>3</v>
      </c>
      <c r="AC24" s="1" t="s">
        <v>3</v>
      </c>
      <c r="AD24" s="1" t="s">
        <v>3</v>
      </c>
      <c r="AE24" s="1" t="s">
        <v>3</v>
      </c>
      <c r="AF24" s="1" t="s">
        <v>3</v>
      </c>
      <c r="AG24" s="1" t="s">
        <v>3</v>
      </c>
      <c r="AH24" s="1"/>
      <c r="AI24" s="1"/>
      <c r="AJ24" s="1"/>
      <c r="AK24" s="1"/>
      <c r="AL24" s="1"/>
      <c r="AM24" s="1"/>
      <c r="AN24" s="1"/>
      <c r="AO24" s="1"/>
      <c r="AP24" s="1" t="s">
        <v>3</v>
      </c>
      <c r="AQ24" s="1" t="s">
        <v>3</v>
      </c>
      <c r="AR24" s="1" t="s">
        <v>3</v>
      </c>
      <c r="AS24" s="1"/>
      <c r="AT24" s="1"/>
      <c r="AU24" s="1"/>
      <c r="AV24" s="1"/>
      <c r="AW24" s="1"/>
      <c r="AX24" s="1"/>
      <c r="AY24" s="1"/>
      <c r="AZ24" s="1" t="s">
        <v>3</v>
      </c>
      <c r="BA24" s="1"/>
      <c r="BB24" s="1" t="s">
        <v>3</v>
      </c>
      <c r="BC24" s="1" t="s">
        <v>3</v>
      </c>
      <c r="BD24" s="1" t="s">
        <v>3</v>
      </c>
      <c r="BE24" s="1" t="s">
        <v>3</v>
      </c>
      <c r="BF24" s="1" t="s">
        <v>3</v>
      </c>
      <c r="BG24" s="1" t="s">
        <v>3</v>
      </c>
      <c r="BH24" s="1" t="s">
        <v>3</v>
      </c>
      <c r="BI24" s="1" t="s">
        <v>3</v>
      </c>
      <c r="BJ24" s="1" t="s">
        <v>3</v>
      </c>
      <c r="BK24" s="1" t="s">
        <v>3</v>
      </c>
      <c r="BL24" s="1" t="s">
        <v>3</v>
      </c>
      <c r="BM24" s="1" t="s">
        <v>3</v>
      </c>
      <c r="BN24" s="1" t="s">
        <v>3</v>
      </c>
      <c r="BO24" s="1" t="s">
        <v>3</v>
      </c>
      <c r="BP24" s="1" t="s">
        <v>3</v>
      </c>
      <c r="BQ24" s="1"/>
      <c r="BR24" s="1"/>
      <c r="BS24" s="1"/>
      <c r="BT24" s="1"/>
      <c r="BU24" s="1"/>
      <c r="BV24" s="1"/>
      <c r="BW24" s="1"/>
      <c r="BX24" s="1">
        <v>0</v>
      </c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>
        <v>0</v>
      </c>
    </row>
    <row r="26" spans="1:255" x14ac:dyDescent="0.2">
      <c r="A26" s="3">
        <v>52</v>
      </c>
      <c r="B26" s="3">
        <f t="shared" ref="B26:G26" si="14">B35</f>
        <v>1</v>
      </c>
      <c r="C26" s="3">
        <f t="shared" si="14"/>
        <v>4</v>
      </c>
      <c r="D26" s="3">
        <f t="shared" si="14"/>
        <v>24</v>
      </c>
      <c r="E26" s="3">
        <f t="shared" si="14"/>
        <v>0</v>
      </c>
      <c r="F26" s="3" t="str">
        <f t="shared" si="14"/>
        <v>Новый раздел</v>
      </c>
      <c r="G26" s="3" t="str">
        <f t="shared" si="14"/>
        <v>Раздел 1. Подготовка территории строительства и содержание строительной площадки</v>
      </c>
      <c r="H26" s="3"/>
      <c r="I26" s="3"/>
      <c r="J26" s="3"/>
      <c r="K26" s="3"/>
      <c r="L26" s="3"/>
      <c r="M26" s="3"/>
      <c r="N26" s="3"/>
      <c r="O26" s="3">
        <f t="shared" ref="O26:AT26" si="15">O35</f>
        <v>45036</v>
      </c>
      <c r="P26" s="3">
        <f t="shared" si="15"/>
        <v>0</v>
      </c>
      <c r="Q26" s="3">
        <f t="shared" si="15"/>
        <v>0</v>
      </c>
      <c r="R26" s="3">
        <f t="shared" si="15"/>
        <v>0</v>
      </c>
      <c r="S26" s="3">
        <f t="shared" si="15"/>
        <v>45036</v>
      </c>
      <c r="T26" s="3">
        <f t="shared" si="15"/>
        <v>0</v>
      </c>
      <c r="U26" s="3">
        <f t="shared" si="15"/>
        <v>0</v>
      </c>
      <c r="V26" s="3">
        <f t="shared" si="15"/>
        <v>0</v>
      </c>
      <c r="W26" s="3">
        <f t="shared" si="15"/>
        <v>0</v>
      </c>
      <c r="X26" s="3">
        <f t="shared" si="15"/>
        <v>0</v>
      </c>
      <c r="Y26" s="3">
        <f t="shared" si="15"/>
        <v>0</v>
      </c>
      <c r="Z26" s="3">
        <f t="shared" si="15"/>
        <v>0</v>
      </c>
      <c r="AA26" s="3">
        <f t="shared" si="15"/>
        <v>0</v>
      </c>
      <c r="AB26" s="3">
        <f t="shared" si="15"/>
        <v>45036</v>
      </c>
      <c r="AC26" s="3">
        <f t="shared" si="15"/>
        <v>0</v>
      </c>
      <c r="AD26" s="3">
        <f t="shared" si="15"/>
        <v>0</v>
      </c>
      <c r="AE26" s="3">
        <f t="shared" si="15"/>
        <v>0</v>
      </c>
      <c r="AF26" s="3">
        <f t="shared" si="15"/>
        <v>45036</v>
      </c>
      <c r="AG26" s="3">
        <f t="shared" si="15"/>
        <v>0</v>
      </c>
      <c r="AH26" s="3">
        <f t="shared" si="15"/>
        <v>0</v>
      </c>
      <c r="AI26" s="3">
        <f t="shared" si="15"/>
        <v>0</v>
      </c>
      <c r="AJ26" s="3">
        <f t="shared" si="15"/>
        <v>0</v>
      </c>
      <c r="AK26" s="3">
        <f t="shared" si="15"/>
        <v>0</v>
      </c>
      <c r="AL26" s="3">
        <f t="shared" si="15"/>
        <v>0</v>
      </c>
      <c r="AM26" s="3">
        <f t="shared" si="15"/>
        <v>0</v>
      </c>
      <c r="AN26" s="3">
        <f t="shared" si="15"/>
        <v>0</v>
      </c>
      <c r="AO26" s="3">
        <f t="shared" si="15"/>
        <v>0</v>
      </c>
      <c r="AP26" s="3">
        <f t="shared" si="15"/>
        <v>0</v>
      </c>
      <c r="AQ26" s="3">
        <f t="shared" si="15"/>
        <v>0</v>
      </c>
      <c r="AR26" s="3">
        <f t="shared" si="15"/>
        <v>45036</v>
      </c>
      <c r="AS26" s="3">
        <f t="shared" si="15"/>
        <v>45036</v>
      </c>
      <c r="AT26" s="3">
        <f t="shared" si="15"/>
        <v>0</v>
      </c>
      <c r="AU26" s="3">
        <f t="shared" ref="AU26:BZ26" si="16">AU35</f>
        <v>0</v>
      </c>
      <c r="AV26" s="3">
        <f t="shared" si="16"/>
        <v>0</v>
      </c>
      <c r="AW26" s="3">
        <f t="shared" si="16"/>
        <v>0</v>
      </c>
      <c r="AX26" s="3">
        <f t="shared" si="16"/>
        <v>0</v>
      </c>
      <c r="AY26" s="3">
        <f t="shared" si="16"/>
        <v>0</v>
      </c>
      <c r="AZ26" s="3">
        <f t="shared" si="16"/>
        <v>0</v>
      </c>
      <c r="BA26" s="3">
        <f t="shared" si="16"/>
        <v>0</v>
      </c>
      <c r="BB26" s="3">
        <f t="shared" si="16"/>
        <v>0</v>
      </c>
      <c r="BC26" s="3">
        <f t="shared" si="16"/>
        <v>0</v>
      </c>
      <c r="BD26" s="3">
        <f t="shared" si="16"/>
        <v>0</v>
      </c>
      <c r="BE26" s="3">
        <f t="shared" si="16"/>
        <v>0</v>
      </c>
      <c r="BF26" s="3">
        <f t="shared" si="16"/>
        <v>0</v>
      </c>
      <c r="BG26" s="3">
        <f t="shared" si="16"/>
        <v>0</v>
      </c>
      <c r="BH26" s="3">
        <f t="shared" si="16"/>
        <v>0</v>
      </c>
      <c r="BI26" s="3">
        <f t="shared" si="16"/>
        <v>0</v>
      </c>
      <c r="BJ26" s="3">
        <f t="shared" si="16"/>
        <v>0</v>
      </c>
      <c r="BK26" s="3">
        <f t="shared" si="16"/>
        <v>0</v>
      </c>
      <c r="BL26" s="3">
        <f t="shared" si="16"/>
        <v>0</v>
      </c>
      <c r="BM26" s="3">
        <f t="shared" si="16"/>
        <v>0</v>
      </c>
      <c r="BN26" s="3">
        <f t="shared" si="16"/>
        <v>0</v>
      </c>
      <c r="BO26" s="3">
        <f t="shared" si="16"/>
        <v>0</v>
      </c>
      <c r="BP26" s="3">
        <f t="shared" si="16"/>
        <v>0</v>
      </c>
      <c r="BQ26" s="3">
        <f t="shared" si="16"/>
        <v>0</v>
      </c>
      <c r="BR26" s="3">
        <f t="shared" si="16"/>
        <v>0</v>
      </c>
      <c r="BS26" s="3">
        <f t="shared" si="16"/>
        <v>0</v>
      </c>
      <c r="BT26" s="3">
        <f t="shared" si="16"/>
        <v>0</v>
      </c>
      <c r="BU26" s="3">
        <f t="shared" si="16"/>
        <v>0</v>
      </c>
      <c r="BV26" s="3">
        <f t="shared" si="16"/>
        <v>0</v>
      </c>
      <c r="BW26" s="3">
        <f t="shared" si="16"/>
        <v>0</v>
      </c>
      <c r="BX26" s="3">
        <f t="shared" si="16"/>
        <v>0</v>
      </c>
      <c r="BY26" s="3">
        <f t="shared" si="16"/>
        <v>0</v>
      </c>
      <c r="BZ26" s="3">
        <f t="shared" si="16"/>
        <v>0</v>
      </c>
      <c r="CA26" s="3">
        <f t="shared" ref="CA26:DF26" si="17">CA35</f>
        <v>45036</v>
      </c>
      <c r="CB26" s="3">
        <f t="shared" si="17"/>
        <v>45036</v>
      </c>
      <c r="CC26" s="3">
        <f t="shared" si="17"/>
        <v>0</v>
      </c>
      <c r="CD26" s="3">
        <f t="shared" si="17"/>
        <v>0</v>
      </c>
      <c r="CE26" s="3">
        <f t="shared" si="17"/>
        <v>0</v>
      </c>
      <c r="CF26" s="3">
        <f t="shared" si="17"/>
        <v>0</v>
      </c>
      <c r="CG26" s="3">
        <f t="shared" si="17"/>
        <v>0</v>
      </c>
      <c r="CH26" s="3">
        <f t="shared" si="17"/>
        <v>0</v>
      </c>
      <c r="CI26" s="3">
        <f t="shared" si="17"/>
        <v>0</v>
      </c>
      <c r="CJ26" s="3">
        <f t="shared" si="17"/>
        <v>0</v>
      </c>
      <c r="CK26" s="3">
        <f t="shared" si="17"/>
        <v>0</v>
      </c>
      <c r="CL26" s="3">
        <f t="shared" si="17"/>
        <v>0</v>
      </c>
      <c r="CM26" s="3">
        <f t="shared" si="17"/>
        <v>0</v>
      </c>
      <c r="CN26" s="3">
        <f t="shared" si="17"/>
        <v>0</v>
      </c>
      <c r="CO26" s="3">
        <f t="shared" si="17"/>
        <v>0</v>
      </c>
      <c r="CP26" s="3">
        <f t="shared" si="17"/>
        <v>0</v>
      </c>
      <c r="CQ26" s="3">
        <f t="shared" si="17"/>
        <v>0</v>
      </c>
      <c r="CR26" s="3">
        <f t="shared" si="17"/>
        <v>0</v>
      </c>
      <c r="CS26" s="3">
        <f t="shared" si="17"/>
        <v>0</v>
      </c>
      <c r="CT26" s="3">
        <f t="shared" si="17"/>
        <v>0</v>
      </c>
      <c r="CU26" s="3">
        <f t="shared" si="17"/>
        <v>0</v>
      </c>
      <c r="CV26" s="3">
        <f t="shared" si="17"/>
        <v>0</v>
      </c>
      <c r="CW26" s="3">
        <f t="shared" si="17"/>
        <v>0</v>
      </c>
      <c r="CX26" s="3">
        <f t="shared" si="17"/>
        <v>0</v>
      </c>
      <c r="CY26" s="3">
        <f t="shared" si="17"/>
        <v>0</v>
      </c>
      <c r="CZ26" s="3">
        <f t="shared" si="17"/>
        <v>0</v>
      </c>
      <c r="DA26" s="3">
        <f t="shared" si="17"/>
        <v>0</v>
      </c>
      <c r="DB26" s="3">
        <f t="shared" si="17"/>
        <v>0</v>
      </c>
      <c r="DC26" s="3">
        <f t="shared" si="17"/>
        <v>0</v>
      </c>
      <c r="DD26" s="3">
        <f t="shared" si="17"/>
        <v>0</v>
      </c>
      <c r="DE26" s="3">
        <f t="shared" si="17"/>
        <v>0</v>
      </c>
      <c r="DF26" s="3">
        <f t="shared" si="17"/>
        <v>0</v>
      </c>
      <c r="DG26" s="4">
        <f t="shared" ref="DG26:EL26" si="18">DG35</f>
        <v>45036</v>
      </c>
      <c r="DH26" s="4">
        <f t="shared" si="18"/>
        <v>0</v>
      </c>
      <c r="DI26" s="4">
        <f t="shared" si="18"/>
        <v>0</v>
      </c>
      <c r="DJ26" s="4">
        <f t="shared" si="18"/>
        <v>0</v>
      </c>
      <c r="DK26" s="4">
        <f t="shared" si="18"/>
        <v>45036</v>
      </c>
      <c r="DL26" s="4">
        <f t="shared" si="18"/>
        <v>0</v>
      </c>
      <c r="DM26" s="4">
        <f t="shared" si="18"/>
        <v>0</v>
      </c>
      <c r="DN26" s="4">
        <f t="shared" si="18"/>
        <v>0</v>
      </c>
      <c r="DO26" s="4">
        <f t="shared" si="18"/>
        <v>0</v>
      </c>
      <c r="DP26" s="4">
        <f t="shared" si="18"/>
        <v>0</v>
      </c>
      <c r="DQ26" s="4">
        <f t="shared" si="18"/>
        <v>0</v>
      </c>
      <c r="DR26" s="4">
        <f t="shared" si="18"/>
        <v>0</v>
      </c>
      <c r="DS26" s="4">
        <f t="shared" si="18"/>
        <v>0</v>
      </c>
      <c r="DT26" s="4">
        <f t="shared" si="18"/>
        <v>45036</v>
      </c>
      <c r="DU26" s="4">
        <f t="shared" si="18"/>
        <v>0</v>
      </c>
      <c r="DV26" s="4">
        <f t="shared" si="18"/>
        <v>0</v>
      </c>
      <c r="DW26" s="4">
        <f t="shared" si="18"/>
        <v>0</v>
      </c>
      <c r="DX26" s="4">
        <f t="shared" si="18"/>
        <v>45036</v>
      </c>
      <c r="DY26" s="4">
        <f t="shared" si="18"/>
        <v>0</v>
      </c>
      <c r="DZ26" s="4">
        <f t="shared" si="18"/>
        <v>0</v>
      </c>
      <c r="EA26" s="4">
        <f t="shared" si="18"/>
        <v>0</v>
      </c>
      <c r="EB26" s="4">
        <f t="shared" si="18"/>
        <v>0</v>
      </c>
      <c r="EC26" s="4">
        <f t="shared" si="18"/>
        <v>0</v>
      </c>
      <c r="ED26" s="4">
        <f t="shared" si="18"/>
        <v>0</v>
      </c>
      <c r="EE26" s="4">
        <f t="shared" si="18"/>
        <v>0</v>
      </c>
      <c r="EF26" s="4">
        <f t="shared" si="18"/>
        <v>0</v>
      </c>
      <c r="EG26" s="4">
        <f t="shared" si="18"/>
        <v>0</v>
      </c>
      <c r="EH26" s="4">
        <f t="shared" si="18"/>
        <v>0</v>
      </c>
      <c r="EI26" s="4">
        <f t="shared" si="18"/>
        <v>0</v>
      </c>
      <c r="EJ26" s="4">
        <f t="shared" si="18"/>
        <v>45036</v>
      </c>
      <c r="EK26" s="4">
        <f t="shared" si="18"/>
        <v>45036</v>
      </c>
      <c r="EL26" s="4">
        <f t="shared" si="18"/>
        <v>0</v>
      </c>
      <c r="EM26" s="4">
        <f t="shared" ref="EM26:FR26" si="19">EM35</f>
        <v>0</v>
      </c>
      <c r="EN26" s="4">
        <f t="shared" si="19"/>
        <v>0</v>
      </c>
      <c r="EO26" s="4">
        <f t="shared" si="19"/>
        <v>0</v>
      </c>
      <c r="EP26" s="4">
        <f t="shared" si="19"/>
        <v>0</v>
      </c>
      <c r="EQ26" s="4">
        <f t="shared" si="19"/>
        <v>0</v>
      </c>
      <c r="ER26" s="4">
        <f t="shared" si="19"/>
        <v>0</v>
      </c>
      <c r="ES26" s="4">
        <f t="shared" si="19"/>
        <v>0</v>
      </c>
      <c r="ET26" s="4">
        <f t="shared" si="19"/>
        <v>0</v>
      </c>
      <c r="EU26" s="4">
        <f t="shared" si="19"/>
        <v>0</v>
      </c>
      <c r="EV26" s="4">
        <f t="shared" si="19"/>
        <v>0</v>
      </c>
      <c r="EW26" s="4">
        <f t="shared" si="19"/>
        <v>0</v>
      </c>
      <c r="EX26" s="4">
        <f t="shared" si="19"/>
        <v>0</v>
      </c>
      <c r="EY26" s="4">
        <f t="shared" si="19"/>
        <v>0</v>
      </c>
      <c r="EZ26" s="4">
        <f t="shared" si="19"/>
        <v>0</v>
      </c>
      <c r="FA26" s="4">
        <f t="shared" si="19"/>
        <v>0</v>
      </c>
      <c r="FB26" s="4">
        <f t="shared" si="19"/>
        <v>0</v>
      </c>
      <c r="FC26" s="4">
        <f t="shared" si="19"/>
        <v>0</v>
      </c>
      <c r="FD26" s="4">
        <f t="shared" si="19"/>
        <v>0</v>
      </c>
      <c r="FE26" s="4">
        <f t="shared" si="19"/>
        <v>0</v>
      </c>
      <c r="FF26" s="4">
        <f t="shared" si="19"/>
        <v>0</v>
      </c>
      <c r="FG26" s="4">
        <f t="shared" si="19"/>
        <v>0</v>
      </c>
      <c r="FH26" s="4">
        <f t="shared" si="19"/>
        <v>0</v>
      </c>
      <c r="FI26" s="4">
        <f t="shared" si="19"/>
        <v>0</v>
      </c>
      <c r="FJ26" s="4">
        <f t="shared" si="19"/>
        <v>0</v>
      </c>
      <c r="FK26" s="4">
        <f t="shared" si="19"/>
        <v>0</v>
      </c>
      <c r="FL26" s="4">
        <f t="shared" si="19"/>
        <v>0</v>
      </c>
      <c r="FM26" s="4">
        <f t="shared" si="19"/>
        <v>0</v>
      </c>
      <c r="FN26" s="4">
        <f t="shared" si="19"/>
        <v>0</v>
      </c>
      <c r="FO26" s="4">
        <f t="shared" si="19"/>
        <v>0</v>
      </c>
      <c r="FP26" s="4">
        <f t="shared" si="19"/>
        <v>0</v>
      </c>
      <c r="FQ26" s="4">
        <f t="shared" si="19"/>
        <v>0</v>
      </c>
      <c r="FR26" s="4">
        <f t="shared" si="19"/>
        <v>0</v>
      </c>
      <c r="FS26" s="4">
        <f t="shared" ref="FS26:GX26" si="20">FS35</f>
        <v>45036</v>
      </c>
      <c r="FT26" s="4">
        <f t="shared" si="20"/>
        <v>45036</v>
      </c>
      <c r="FU26" s="4">
        <f t="shared" si="20"/>
        <v>0</v>
      </c>
      <c r="FV26" s="4">
        <f t="shared" si="20"/>
        <v>0</v>
      </c>
      <c r="FW26" s="4">
        <f t="shared" si="20"/>
        <v>0</v>
      </c>
      <c r="FX26" s="4">
        <f t="shared" si="20"/>
        <v>0</v>
      </c>
      <c r="FY26" s="4">
        <f t="shared" si="20"/>
        <v>0</v>
      </c>
      <c r="FZ26" s="4">
        <f t="shared" si="20"/>
        <v>0</v>
      </c>
      <c r="GA26" s="4">
        <f t="shared" si="20"/>
        <v>0</v>
      </c>
      <c r="GB26" s="4">
        <f t="shared" si="20"/>
        <v>0</v>
      </c>
      <c r="GC26" s="4">
        <f t="shared" si="20"/>
        <v>0</v>
      </c>
      <c r="GD26" s="4">
        <f t="shared" si="20"/>
        <v>0</v>
      </c>
      <c r="GE26" s="4">
        <f t="shared" si="20"/>
        <v>0</v>
      </c>
      <c r="GF26" s="4">
        <f t="shared" si="20"/>
        <v>0</v>
      </c>
      <c r="GG26" s="4">
        <f t="shared" si="20"/>
        <v>0</v>
      </c>
      <c r="GH26" s="4">
        <f t="shared" si="20"/>
        <v>0</v>
      </c>
      <c r="GI26" s="4">
        <f t="shared" si="20"/>
        <v>0</v>
      </c>
      <c r="GJ26" s="4">
        <f t="shared" si="20"/>
        <v>0</v>
      </c>
      <c r="GK26" s="4">
        <f t="shared" si="20"/>
        <v>0</v>
      </c>
      <c r="GL26" s="4">
        <f t="shared" si="20"/>
        <v>0</v>
      </c>
      <c r="GM26" s="4">
        <f t="shared" si="20"/>
        <v>0</v>
      </c>
      <c r="GN26" s="4">
        <f t="shared" si="20"/>
        <v>0</v>
      </c>
      <c r="GO26" s="4">
        <f t="shared" si="20"/>
        <v>0</v>
      </c>
      <c r="GP26" s="4">
        <f t="shared" si="20"/>
        <v>0</v>
      </c>
      <c r="GQ26" s="4">
        <f t="shared" si="20"/>
        <v>0</v>
      </c>
      <c r="GR26" s="4">
        <f t="shared" si="20"/>
        <v>0</v>
      </c>
      <c r="GS26" s="4">
        <f t="shared" si="20"/>
        <v>0</v>
      </c>
      <c r="GT26" s="4">
        <f t="shared" si="20"/>
        <v>0</v>
      </c>
      <c r="GU26" s="4">
        <f t="shared" si="20"/>
        <v>0</v>
      </c>
      <c r="GV26" s="4">
        <f t="shared" si="20"/>
        <v>0</v>
      </c>
      <c r="GW26" s="4">
        <f t="shared" si="20"/>
        <v>0</v>
      </c>
      <c r="GX26" s="4">
        <f t="shared" si="20"/>
        <v>0</v>
      </c>
    </row>
    <row r="28" spans="1:255" x14ac:dyDescent="0.2">
      <c r="A28" s="2">
        <v>17</v>
      </c>
      <c r="B28" s="2">
        <v>1</v>
      </c>
      <c r="C28" s="2"/>
      <c r="D28" s="2"/>
      <c r="E28" s="2" t="s">
        <v>26</v>
      </c>
      <c r="F28" s="2" t="s">
        <v>27</v>
      </c>
      <c r="G28" s="2" t="s">
        <v>28</v>
      </c>
      <c r="H28" s="2" t="s">
        <v>29</v>
      </c>
      <c r="I28" s="2">
        <v>0</v>
      </c>
      <c r="J28" s="2">
        <v>0</v>
      </c>
      <c r="K28" s="2"/>
      <c r="L28" s="2">
        <v>1</v>
      </c>
      <c r="M28" s="2">
        <v>1</v>
      </c>
      <c r="N28" s="2">
        <f t="shared" ref="N28:N33" si="21">ROUND(L28-M28,4)</f>
        <v>0</v>
      </c>
      <c r="O28" s="2">
        <f t="shared" ref="O28:O33" si="22">ROUND(CP28,2)</f>
        <v>0</v>
      </c>
      <c r="P28" s="2">
        <f t="shared" ref="P28:P33" si="23">ROUND(CQ28*I28,2)</f>
        <v>0</v>
      </c>
      <c r="Q28" s="2">
        <f t="shared" ref="Q28:Q33" si="24">ROUND(CR28*I28,2)</f>
        <v>0</v>
      </c>
      <c r="R28" s="2">
        <f t="shared" ref="R28:R33" si="25">ROUND(CS28*I28,2)</f>
        <v>0</v>
      </c>
      <c r="S28" s="2">
        <f t="shared" ref="S28:S33" si="26">ROUND(CT28*I28,2)</f>
        <v>0</v>
      </c>
      <c r="T28" s="2">
        <f t="shared" ref="T28:T33" si="27">ROUND(CU28*I28,2)</f>
        <v>0</v>
      </c>
      <c r="U28" s="2">
        <f t="shared" ref="U28:U33" si="28">CV28*I28</f>
        <v>0</v>
      </c>
      <c r="V28" s="2">
        <f t="shared" ref="V28:V33" si="29">CW28*I28</f>
        <v>0</v>
      </c>
      <c r="W28" s="2">
        <f t="shared" ref="W28:W33" si="30">ROUND(CX28*I28,2)</f>
        <v>0</v>
      </c>
      <c r="X28" s="2">
        <f t="shared" ref="X28:Y33" si="31">ROUND(CY28,2)</f>
        <v>0</v>
      </c>
      <c r="Y28" s="2">
        <f t="shared" si="31"/>
        <v>0</v>
      </c>
      <c r="Z28" s="2"/>
      <c r="AA28" s="2">
        <v>58262852</v>
      </c>
      <c r="AB28" s="2">
        <f t="shared" ref="AB28:AB33" si="32">ROUND((AC28+AD28+AF28),2)</f>
        <v>2186825.36</v>
      </c>
      <c r="AC28" s="2">
        <f t="shared" ref="AC28:AF33" si="33">ROUND((ES28),2)</f>
        <v>0</v>
      </c>
      <c r="AD28" s="2">
        <f t="shared" si="33"/>
        <v>0</v>
      </c>
      <c r="AE28" s="2">
        <f t="shared" si="33"/>
        <v>0</v>
      </c>
      <c r="AF28" s="2">
        <f t="shared" si="33"/>
        <v>2186825.36</v>
      </c>
      <c r="AG28" s="2">
        <f t="shared" ref="AG28:AG33" si="34">ROUND((AP28),2)</f>
        <v>0</v>
      </c>
      <c r="AH28" s="2">
        <f t="shared" ref="AH28:AI33" si="35">(EW28)</f>
        <v>0</v>
      </c>
      <c r="AI28" s="2">
        <f t="shared" si="35"/>
        <v>0</v>
      </c>
      <c r="AJ28" s="2">
        <f t="shared" ref="AJ28:AJ33" si="36">(AS28)</f>
        <v>0</v>
      </c>
      <c r="AK28" s="2">
        <v>2186825.36</v>
      </c>
      <c r="AL28" s="2">
        <v>0</v>
      </c>
      <c r="AM28" s="2">
        <v>0</v>
      </c>
      <c r="AN28" s="2">
        <v>0</v>
      </c>
      <c r="AO28" s="2">
        <v>2186825.36</v>
      </c>
      <c r="AP28" s="2">
        <v>0</v>
      </c>
      <c r="AQ28" s="2">
        <v>0</v>
      </c>
      <c r="AR28" s="2">
        <v>0</v>
      </c>
      <c r="AS28" s="2">
        <v>0</v>
      </c>
      <c r="AT28" s="2">
        <v>0</v>
      </c>
      <c r="AU28" s="2">
        <v>0</v>
      </c>
      <c r="AV28" s="2">
        <v>1</v>
      </c>
      <c r="AW28" s="2">
        <v>1</v>
      </c>
      <c r="AX28" s="2"/>
      <c r="AY28" s="2"/>
      <c r="AZ28" s="2">
        <v>1</v>
      </c>
      <c r="BA28" s="2">
        <v>1</v>
      </c>
      <c r="BB28" s="2">
        <v>1</v>
      </c>
      <c r="BC28" s="2">
        <v>1</v>
      </c>
      <c r="BD28" s="2" t="s">
        <v>3</v>
      </c>
      <c r="BE28" s="2" t="s">
        <v>3</v>
      </c>
      <c r="BF28" s="2" t="s">
        <v>3</v>
      </c>
      <c r="BG28" s="2" t="s">
        <v>3</v>
      </c>
      <c r="BH28" s="2">
        <v>0</v>
      </c>
      <c r="BI28" s="2">
        <v>1</v>
      </c>
      <c r="BJ28" s="2" t="s">
        <v>3</v>
      </c>
      <c r="BK28" s="2"/>
      <c r="BL28" s="2"/>
      <c r="BM28" s="2">
        <v>1211</v>
      </c>
      <c r="BN28" s="2">
        <v>0</v>
      </c>
      <c r="BO28" s="2" t="s">
        <v>3</v>
      </c>
      <c r="BP28" s="2">
        <v>0</v>
      </c>
      <c r="BQ28" s="2">
        <v>8</v>
      </c>
      <c r="BR28" s="2">
        <v>0</v>
      </c>
      <c r="BS28" s="2">
        <v>1</v>
      </c>
      <c r="BT28" s="2">
        <v>1</v>
      </c>
      <c r="BU28" s="2">
        <v>1</v>
      </c>
      <c r="BV28" s="2">
        <v>1</v>
      </c>
      <c r="BW28" s="2">
        <v>1</v>
      </c>
      <c r="BX28" s="2">
        <v>1</v>
      </c>
      <c r="BY28" s="2" t="s">
        <v>3</v>
      </c>
      <c r="BZ28" s="2">
        <v>0</v>
      </c>
      <c r="CA28" s="2">
        <v>0</v>
      </c>
      <c r="CB28" s="2"/>
      <c r="CC28" s="2"/>
      <c r="CD28" s="2"/>
      <c r="CE28" s="2">
        <v>0</v>
      </c>
      <c r="CF28" s="2">
        <v>0</v>
      </c>
      <c r="CG28" s="2">
        <v>0</v>
      </c>
      <c r="CH28" s="2">
        <v>1</v>
      </c>
      <c r="CI28" s="2">
        <v>0</v>
      </c>
      <c r="CJ28" s="2">
        <v>0</v>
      </c>
      <c r="CK28" s="2">
        <v>0</v>
      </c>
      <c r="CL28" s="2">
        <v>0</v>
      </c>
      <c r="CM28" s="2">
        <v>0</v>
      </c>
      <c r="CN28" s="2" t="s">
        <v>3</v>
      </c>
      <c r="CO28" s="2">
        <v>0</v>
      </c>
      <c r="CP28" s="2">
        <f t="shared" ref="CP28:CP33" si="37">(P28+Q28+S28)</f>
        <v>0</v>
      </c>
      <c r="CQ28" s="2">
        <f t="shared" ref="CQ28:CQ33" si="38">AC28*BC28</f>
        <v>0</v>
      </c>
      <c r="CR28" s="2">
        <f t="shared" ref="CR28:CR33" si="39">((AD28*BB28-(EU28)*BS28)+AE28*BS28)</f>
        <v>0</v>
      </c>
      <c r="CS28" s="2">
        <f t="shared" ref="CS28:CS33" si="40">AE28*BS28</f>
        <v>0</v>
      </c>
      <c r="CT28" s="2">
        <f t="shared" ref="CT28:CT33" si="41">AF28*BA28</f>
        <v>2186825.36</v>
      </c>
      <c r="CU28" s="2">
        <f t="shared" ref="CU28:CX33" si="42">AG28</f>
        <v>0</v>
      </c>
      <c r="CV28" s="2">
        <f t="shared" si="42"/>
        <v>0</v>
      </c>
      <c r="CW28" s="2">
        <f t="shared" si="42"/>
        <v>0</v>
      </c>
      <c r="CX28" s="2">
        <f t="shared" si="42"/>
        <v>0</v>
      </c>
      <c r="CY28" s="2">
        <f t="shared" ref="CY28:CY33" si="43">(((S28+R28)*FX28)/100)</f>
        <v>0</v>
      </c>
      <c r="CZ28" s="2">
        <f t="shared" ref="CZ28:CZ33" si="44">(((S28+R28)*CA28)/100)</f>
        <v>0</v>
      </c>
      <c r="DA28" s="2"/>
      <c r="DB28" s="2"/>
      <c r="DC28" s="2" t="s">
        <v>3</v>
      </c>
      <c r="DD28" s="2" t="s">
        <v>3</v>
      </c>
      <c r="DE28" s="2" t="s">
        <v>3</v>
      </c>
      <c r="DF28" s="2" t="s">
        <v>3</v>
      </c>
      <c r="DG28" s="2" t="s">
        <v>3</v>
      </c>
      <c r="DH28" s="2" t="s">
        <v>3</v>
      </c>
      <c r="DI28" s="2" t="s">
        <v>3</v>
      </c>
      <c r="DJ28" s="2" t="s">
        <v>3</v>
      </c>
      <c r="DK28" s="2" t="s">
        <v>3</v>
      </c>
      <c r="DL28" s="2" t="s">
        <v>3</v>
      </c>
      <c r="DM28" s="2" t="s">
        <v>3</v>
      </c>
      <c r="DN28" s="2">
        <v>0</v>
      </c>
      <c r="DO28" s="2">
        <v>0</v>
      </c>
      <c r="DP28" s="2">
        <v>1</v>
      </c>
      <c r="DQ28" s="2">
        <v>1</v>
      </c>
      <c r="DR28" s="2"/>
      <c r="DS28" s="2"/>
      <c r="DT28" s="2"/>
      <c r="DU28" s="2">
        <v>1013</v>
      </c>
      <c r="DV28" s="2" t="s">
        <v>29</v>
      </c>
      <c r="DW28" s="2" t="s">
        <v>29</v>
      </c>
      <c r="DX28" s="2">
        <v>1</v>
      </c>
      <c r="DY28" s="2"/>
      <c r="DZ28" s="2"/>
      <c r="EA28" s="2"/>
      <c r="EB28" s="2"/>
      <c r="EC28" s="2"/>
      <c r="ED28" s="2"/>
      <c r="EE28" s="2">
        <v>58262974</v>
      </c>
      <c r="EF28" s="2">
        <v>8</v>
      </c>
      <c r="EG28" s="2" t="s">
        <v>30</v>
      </c>
      <c r="EH28" s="2">
        <v>0</v>
      </c>
      <c r="EI28" s="2" t="s">
        <v>3</v>
      </c>
      <c r="EJ28" s="2">
        <v>1</v>
      </c>
      <c r="EK28" s="2">
        <v>1211</v>
      </c>
      <c r="EL28" s="2" t="s">
        <v>31</v>
      </c>
      <c r="EM28" s="2" t="s">
        <v>32</v>
      </c>
      <c r="EN28" s="2"/>
      <c r="EO28" s="2" t="s">
        <v>3</v>
      </c>
      <c r="EP28" s="2"/>
      <c r="EQ28" s="2">
        <v>0</v>
      </c>
      <c r="ER28" s="2">
        <v>2186825.36</v>
      </c>
      <c r="ES28" s="2">
        <v>0</v>
      </c>
      <c r="ET28" s="2">
        <v>0</v>
      </c>
      <c r="EU28" s="2">
        <v>0</v>
      </c>
      <c r="EV28" s="2">
        <v>2186825.36</v>
      </c>
      <c r="EW28" s="2">
        <v>0</v>
      </c>
      <c r="EX28" s="2">
        <v>0</v>
      </c>
      <c r="EY28" s="2">
        <v>0</v>
      </c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>
        <v>0</v>
      </c>
      <c r="FR28" s="2">
        <f t="shared" ref="FR28:FR33" si="45">ROUND(IF(AND(BH28=3,BI28=3),P28,0),2)</f>
        <v>0</v>
      </c>
      <c r="FS28" s="2">
        <v>0</v>
      </c>
      <c r="FT28" s="2" t="s">
        <v>33</v>
      </c>
      <c r="FU28" s="2"/>
      <c r="FV28" s="2"/>
      <c r="FW28" s="2"/>
      <c r="FX28" s="2">
        <v>0</v>
      </c>
      <c r="FY28" s="2">
        <v>0</v>
      </c>
      <c r="FZ28" s="2"/>
      <c r="GA28" s="2" t="s">
        <v>3</v>
      </c>
      <c r="GB28" s="2"/>
      <c r="GC28" s="2"/>
      <c r="GD28" s="2">
        <v>1</v>
      </c>
      <c r="GE28" s="2"/>
      <c r="GF28" s="2">
        <v>964743395</v>
      </c>
      <c r="GG28" s="2">
        <v>2</v>
      </c>
      <c r="GH28" s="2">
        <v>2</v>
      </c>
      <c r="GI28" s="2">
        <v>0</v>
      </c>
      <c r="GJ28" s="2">
        <v>0</v>
      </c>
      <c r="GK28" s="2">
        <v>0</v>
      </c>
      <c r="GL28" s="2">
        <f t="shared" ref="GL28:GL33" si="46">ROUND(IF(AND(BH28=3,BI28=3,FS28&lt;&gt;0),P28,0),2)</f>
        <v>0</v>
      </c>
      <c r="GM28" s="2">
        <f t="shared" ref="GM28:GM33" si="47">ROUND(O28+X28+Y28,2)+GX28</f>
        <v>0</v>
      </c>
      <c r="GN28" s="2">
        <f t="shared" ref="GN28:GN33" si="48">IF(OR(BI28=0,BI28=1),ROUND(O28+X28+Y28,2),0)</f>
        <v>0</v>
      </c>
      <c r="GO28" s="2">
        <f t="shared" ref="GO28:GO33" si="49">IF(BI28=2,ROUND(O28+X28+Y28,2),0)</f>
        <v>0</v>
      </c>
      <c r="GP28" s="2">
        <f t="shared" ref="GP28:GP33" si="50">IF(BI28=4,ROUND(O28+X28+Y28,2)+GX28,0)</f>
        <v>0</v>
      </c>
      <c r="GQ28" s="2"/>
      <c r="GR28" s="2">
        <v>0</v>
      </c>
      <c r="GS28" s="2">
        <v>4</v>
      </c>
      <c r="GT28" s="2">
        <v>0</v>
      </c>
      <c r="GU28" s="2" t="s">
        <v>3</v>
      </c>
      <c r="GV28" s="2">
        <f t="shared" ref="GV28:GV33" si="51">ROUND((GT28),2)</f>
        <v>0</v>
      </c>
      <c r="GW28" s="2">
        <v>1</v>
      </c>
      <c r="GX28" s="2">
        <f t="shared" ref="GX28:GX33" si="52">ROUND(HC28*I28,2)</f>
        <v>0</v>
      </c>
      <c r="GY28" s="2"/>
      <c r="GZ28" s="2"/>
      <c r="HA28" s="2">
        <v>0</v>
      </c>
      <c r="HB28" s="2">
        <v>0</v>
      </c>
      <c r="HC28" s="2">
        <f t="shared" ref="HC28:HC33" si="53">GV28*GW28</f>
        <v>0</v>
      </c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>
        <v>0</v>
      </c>
      <c r="IL28" s="2"/>
      <c r="IM28" s="2"/>
      <c r="IN28" s="2"/>
      <c r="IO28" s="2"/>
      <c r="IP28" s="2"/>
      <c r="IQ28" s="2"/>
      <c r="IR28" s="2"/>
      <c r="IS28" s="2"/>
      <c r="IT28" s="2"/>
      <c r="IU28" s="2"/>
    </row>
    <row r="29" spans="1:255" x14ac:dyDescent="0.2">
      <c r="A29">
        <v>17</v>
      </c>
      <c r="B29">
        <v>1</v>
      </c>
      <c r="E29" t="s">
        <v>26</v>
      </c>
      <c r="F29" t="s">
        <v>27</v>
      </c>
      <c r="G29" t="s">
        <v>28</v>
      </c>
      <c r="H29" t="s">
        <v>29</v>
      </c>
      <c r="I29">
        <v>0</v>
      </c>
      <c r="J29">
        <v>0</v>
      </c>
      <c r="L29">
        <v>1</v>
      </c>
      <c r="M29">
        <v>1</v>
      </c>
      <c r="N29">
        <f t="shared" si="21"/>
        <v>0</v>
      </c>
      <c r="O29">
        <f t="shared" si="22"/>
        <v>0</v>
      </c>
      <c r="P29">
        <f t="shared" si="23"/>
        <v>0</v>
      </c>
      <c r="Q29">
        <f t="shared" si="24"/>
        <v>0</v>
      </c>
      <c r="R29">
        <f t="shared" si="25"/>
        <v>0</v>
      </c>
      <c r="S29">
        <f t="shared" si="26"/>
        <v>0</v>
      </c>
      <c r="T29">
        <f t="shared" si="27"/>
        <v>0</v>
      </c>
      <c r="U29">
        <f t="shared" si="28"/>
        <v>0</v>
      </c>
      <c r="V29">
        <f t="shared" si="29"/>
        <v>0</v>
      </c>
      <c r="W29">
        <f t="shared" si="30"/>
        <v>0</v>
      </c>
      <c r="X29">
        <f t="shared" si="31"/>
        <v>0</v>
      </c>
      <c r="Y29">
        <f t="shared" si="31"/>
        <v>0</v>
      </c>
      <c r="AA29">
        <v>58262851</v>
      </c>
      <c r="AB29">
        <f t="shared" si="32"/>
        <v>2186825.36</v>
      </c>
      <c r="AC29">
        <f t="shared" si="33"/>
        <v>0</v>
      </c>
      <c r="AD29">
        <f t="shared" si="33"/>
        <v>0</v>
      </c>
      <c r="AE29">
        <f t="shared" si="33"/>
        <v>0</v>
      </c>
      <c r="AF29">
        <f t="shared" si="33"/>
        <v>2186825.36</v>
      </c>
      <c r="AG29">
        <f t="shared" si="34"/>
        <v>0</v>
      </c>
      <c r="AH29">
        <f t="shared" si="35"/>
        <v>0</v>
      </c>
      <c r="AI29">
        <f t="shared" si="35"/>
        <v>0</v>
      </c>
      <c r="AJ29">
        <f t="shared" si="36"/>
        <v>0</v>
      </c>
      <c r="AK29">
        <v>2186825.36</v>
      </c>
      <c r="AL29">
        <v>0</v>
      </c>
      <c r="AM29">
        <v>0</v>
      </c>
      <c r="AN29">
        <v>0</v>
      </c>
      <c r="AO29">
        <v>2186825.36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1</v>
      </c>
      <c r="AW29">
        <v>1</v>
      </c>
      <c r="AZ29">
        <v>1</v>
      </c>
      <c r="BA29">
        <v>1</v>
      </c>
      <c r="BB29">
        <v>1</v>
      </c>
      <c r="BC29">
        <v>1</v>
      </c>
      <c r="BD29" t="s">
        <v>3</v>
      </c>
      <c r="BE29" t="s">
        <v>3</v>
      </c>
      <c r="BF29" t="s">
        <v>3</v>
      </c>
      <c r="BG29" t="s">
        <v>3</v>
      </c>
      <c r="BH29">
        <v>0</v>
      </c>
      <c r="BI29">
        <v>1</v>
      </c>
      <c r="BJ29" t="s">
        <v>3</v>
      </c>
      <c r="BM29">
        <v>1211</v>
      </c>
      <c r="BN29">
        <v>0</v>
      </c>
      <c r="BO29" t="s">
        <v>3</v>
      </c>
      <c r="BP29">
        <v>0</v>
      </c>
      <c r="BQ29">
        <v>8</v>
      </c>
      <c r="BR29">
        <v>0</v>
      </c>
      <c r="BS29">
        <v>1</v>
      </c>
      <c r="BT29">
        <v>1</v>
      </c>
      <c r="BU29">
        <v>1</v>
      </c>
      <c r="BV29">
        <v>1</v>
      </c>
      <c r="BW29">
        <v>1</v>
      </c>
      <c r="BX29">
        <v>1</v>
      </c>
      <c r="BY29" t="s">
        <v>3</v>
      </c>
      <c r="BZ29">
        <v>0</v>
      </c>
      <c r="CA29">
        <v>0</v>
      </c>
      <c r="CE29">
        <v>0</v>
      </c>
      <c r="CF29">
        <v>0</v>
      </c>
      <c r="CG29">
        <v>0</v>
      </c>
      <c r="CH29">
        <v>1</v>
      </c>
      <c r="CI29">
        <v>0</v>
      </c>
      <c r="CJ29">
        <v>0</v>
      </c>
      <c r="CK29">
        <v>0</v>
      </c>
      <c r="CL29">
        <v>0</v>
      </c>
      <c r="CM29">
        <v>0</v>
      </c>
      <c r="CN29" t="s">
        <v>3</v>
      </c>
      <c r="CO29">
        <v>0</v>
      </c>
      <c r="CP29">
        <f t="shared" si="37"/>
        <v>0</v>
      </c>
      <c r="CQ29">
        <f t="shared" si="38"/>
        <v>0</v>
      </c>
      <c r="CR29">
        <f t="shared" si="39"/>
        <v>0</v>
      </c>
      <c r="CS29">
        <f t="shared" si="40"/>
        <v>0</v>
      </c>
      <c r="CT29">
        <f t="shared" si="41"/>
        <v>2186825.36</v>
      </c>
      <c r="CU29">
        <f t="shared" si="42"/>
        <v>0</v>
      </c>
      <c r="CV29">
        <f t="shared" si="42"/>
        <v>0</v>
      </c>
      <c r="CW29">
        <f t="shared" si="42"/>
        <v>0</v>
      </c>
      <c r="CX29">
        <f t="shared" si="42"/>
        <v>0</v>
      </c>
      <c r="CY29">
        <f t="shared" si="43"/>
        <v>0</v>
      </c>
      <c r="CZ29">
        <f t="shared" si="44"/>
        <v>0</v>
      </c>
      <c r="DC29" t="s">
        <v>3</v>
      </c>
      <c r="DD29" t="s">
        <v>3</v>
      </c>
      <c r="DE29" t="s">
        <v>3</v>
      </c>
      <c r="DF29" t="s">
        <v>3</v>
      </c>
      <c r="DG29" t="s">
        <v>3</v>
      </c>
      <c r="DH29" t="s">
        <v>3</v>
      </c>
      <c r="DI29" t="s">
        <v>3</v>
      </c>
      <c r="DJ29" t="s">
        <v>3</v>
      </c>
      <c r="DK29" t="s">
        <v>3</v>
      </c>
      <c r="DL29" t="s">
        <v>3</v>
      </c>
      <c r="DM29" t="s">
        <v>3</v>
      </c>
      <c r="DN29">
        <v>0</v>
      </c>
      <c r="DO29">
        <v>0</v>
      </c>
      <c r="DP29">
        <v>1</v>
      </c>
      <c r="DQ29">
        <v>1</v>
      </c>
      <c r="DU29">
        <v>1013</v>
      </c>
      <c r="DV29" t="s">
        <v>29</v>
      </c>
      <c r="DW29" t="s">
        <v>29</v>
      </c>
      <c r="DX29">
        <v>1</v>
      </c>
      <c r="EE29">
        <v>58262974</v>
      </c>
      <c r="EF29">
        <v>8</v>
      </c>
      <c r="EG29" t="s">
        <v>30</v>
      </c>
      <c r="EH29">
        <v>0</v>
      </c>
      <c r="EI29" t="s">
        <v>3</v>
      </c>
      <c r="EJ29">
        <v>1</v>
      </c>
      <c r="EK29">
        <v>1211</v>
      </c>
      <c r="EL29" t="s">
        <v>31</v>
      </c>
      <c r="EM29" t="s">
        <v>32</v>
      </c>
      <c r="EO29" t="s">
        <v>3</v>
      </c>
      <c r="EQ29">
        <v>0</v>
      </c>
      <c r="ER29">
        <v>2186825.36</v>
      </c>
      <c r="ES29">
        <v>0</v>
      </c>
      <c r="ET29">
        <v>0</v>
      </c>
      <c r="EU29">
        <v>0</v>
      </c>
      <c r="EV29">
        <v>2186825.36</v>
      </c>
      <c r="EW29">
        <v>0</v>
      </c>
      <c r="EX29">
        <v>0</v>
      </c>
      <c r="EY29">
        <v>0</v>
      </c>
      <c r="FQ29">
        <v>0</v>
      </c>
      <c r="FR29">
        <f t="shared" si="45"/>
        <v>0</v>
      </c>
      <c r="FS29">
        <v>0</v>
      </c>
      <c r="FT29" t="s">
        <v>33</v>
      </c>
      <c r="FX29">
        <v>0</v>
      </c>
      <c r="FY29">
        <v>0</v>
      </c>
      <c r="GA29" t="s">
        <v>3</v>
      </c>
      <c r="GD29">
        <v>1</v>
      </c>
      <c r="GF29">
        <v>964743395</v>
      </c>
      <c r="GG29">
        <v>2</v>
      </c>
      <c r="GH29">
        <v>2</v>
      </c>
      <c r="GI29">
        <v>0</v>
      </c>
      <c r="GJ29">
        <v>0</v>
      </c>
      <c r="GK29">
        <v>0</v>
      </c>
      <c r="GL29">
        <f t="shared" si="46"/>
        <v>0</v>
      </c>
      <c r="GM29">
        <f t="shared" si="47"/>
        <v>0</v>
      </c>
      <c r="GN29">
        <f t="shared" si="48"/>
        <v>0</v>
      </c>
      <c r="GO29">
        <f t="shared" si="49"/>
        <v>0</v>
      </c>
      <c r="GP29">
        <f t="shared" si="50"/>
        <v>0</v>
      </c>
      <c r="GR29">
        <v>0</v>
      </c>
      <c r="GS29">
        <v>4</v>
      </c>
      <c r="GT29">
        <v>0</v>
      </c>
      <c r="GU29" t="s">
        <v>3</v>
      </c>
      <c r="GV29">
        <f t="shared" si="51"/>
        <v>0</v>
      </c>
      <c r="GW29">
        <v>1</v>
      </c>
      <c r="GX29">
        <f t="shared" si="52"/>
        <v>0</v>
      </c>
      <c r="HA29">
        <v>0</v>
      </c>
      <c r="HB29">
        <v>0</v>
      </c>
      <c r="HC29">
        <f t="shared" si="53"/>
        <v>0</v>
      </c>
      <c r="IK29">
        <v>0</v>
      </c>
    </row>
    <row r="30" spans="1:255" x14ac:dyDescent="0.2">
      <c r="A30" s="2">
        <v>17</v>
      </c>
      <c r="B30" s="2">
        <v>1</v>
      </c>
      <c r="C30" s="2"/>
      <c r="D30" s="2"/>
      <c r="E30" s="2" t="s">
        <v>34</v>
      </c>
      <c r="F30" s="2" t="s">
        <v>35</v>
      </c>
      <c r="G30" s="2" t="s">
        <v>36</v>
      </c>
      <c r="H30" s="2" t="s">
        <v>29</v>
      </c>
      <c r="I30" s="2">
        <v>4.1700000000000001E-2</v>
      </c>
      <c r="J30" s="2">
        <v>0</v>
      </c>
      <c r="K30" s="2"/>
      <c r="L30" s="2">
        <v>1</v>
      </c>
      <c r="M30" s="2">
        <v>0.58339966666999987</v>
      </c>
      <c r="N30" s="2">
        <f t="shared" si="21"/>
        <v>0.41660000000000003</v>
      </c>
      <c r="O30" s="2">
        <f t="shared" si="22"/>
        <v>45036</v>
      </c>
      <c r="P30" s="2">
        <f t="shared" si="23"/>
        <v>0</v>
      </c>
      <c r="Q30" s="2">
        <f t="shared" si="24"/>
        <v>0</v>
      </c>
      <c r="R30" s="2">
        <f t="shared" si="25"/>
        <v>0</v>
      </c>
      <c r="S30" s="2">
        <f t="shared" si="26"/>
        <v>45036</v>
      </c>
      <c r="T30" s="2">
        <f t="shared" si="27"/>
        <v>0</v>
      </c>
      <c r="U30" s="2">
        <f t="shared" si="28"/>
        <v>0</v>
      </c>
      <c r="V30" s="2">
        <f t="shared" si="29"/>
        <v>0</v>
      </c>
      <c r="W30" s="2">
        <f t="shared" si="30"/>
        <v>0</v>
      </c>
      <c r="X30" s="2">
        <f t="shared" si="31"/>
        <v>0</v>
      </c>
      <c r="Y30" s="2">
        <f t="shared" si="31"/>
        <v>0</v>
      </c>
      <c r="Z30" s="2"/>
      <c r="AA30" s="2">
        <v>58262852</v>
      </c>
      <c r="AB30" s="2">
        <f t="shared" si="32"/>
        <v>1080000</v>
      </c>
      <c r="AC30" s="2">
        <f t="shared" si="33"/>
        <v>0</v>
      </c>
      <c r="AD30" s="2">
        <f t="shared" si="33"/>
        <v>0</v>
      </c>
      <c r="AE30" s="2">
        <f t="shared" si="33"/>
        <v>0</v>
      </c>
      <c r="AF30" s="2">
        <f t="shared" si="33"/>
        <v>1080000</v>
      </c>
      <c r="AG30" s="2">
        <f t="shared" si="34"/>
        <v>0</v>
      </c>
      <c r="AH30" s="2">
        <f t="shared" si="35"/>
        <v>0</v>
      </c>
      <c r="AI30" s="2">
        <f t="shared" si="35"/>
        <v>0</v>
      </c>
      <c r="AJ30" s="2">
        <f t="shared" si="36"/>
        <v>0</v>
      </c>
      <c r="AK30" s="2">
        <v>1080000</v>
      </c>
      <c r="AL30" s="2">
        <v>0</v>
      </c>
      <c r="AM30" s="2">
        <v>0</v>
      </c>
      <c r="AN30" s="2">
        <v>0</v>
      </c>
      <c r="AO30" s="2">
        <v>1080000</v>
      </c>
      <c r="AP30" s="2">
        <v>0</v>
      </c>
      <c r="AQ30" s="2">
        <v>0</v>
      </c>
      <c r="AR30" s="2">
        <v>0</v>
      </c>
      <c r="AS30" s="2">
        <v>0</v>
      </c>
      <c r="AT30" s="2">
        <v>0</v>
      </c>
      <c r="AU30" s="2">
        <v>0</v>
      </c>
      <c r="AV30" s="2">
        <v>1</v>
      </c>
      <c r="AW30" s="2">
        <v>1</v>
      </c>
      <c r="AX30" s="2"/>
      <c r="AY30" s="2"/>
      <c r="AZ30" s="2">
        <v>1</v>
      </c>
      <c r="BA30" s="2">
        <v>1</v>
      </c>
      <c r="BB30" s="2">
        <v>1</v>
      </c>
      <c r="BC30" s="2">
        <v>1</v>
      </c>
      <c r="BD30" s="2" t="s">
        <v>3</v>
      </c>
      <c r="BE30" s="2" t="s">
        <v>3</v>
      </c>
      <c r="BF30" s="2" t="s">
        <v>3</v>
      </c>
      <c r="BG30" s="2" t="s">
        <v>3</v>
      </c>
      <c r="BH30" s="2">
        <v>0</v>
      </c>
      <c r="BI30" s="2">
        <v>1</v>
      </c>
      <c r="BJ30" s="2" t="s">
        <v>3</v>
      </c>
      <c r="BK30" s="2"/>
      <c r="BL30" s="2"/>
      <c r="BM30" s="2">
        <v>1211</v>
      </c>
      <c r="BN30" s="2">
        <v>0</v>
      </c>
      <c r="BO30" s="2" t="s">
        <v>3</v>
      </c>
      <c r="BP30" s="2">
        <v>0</v>
      </c>
      <c r="BQ30" s="2">
        <v>8</v>
      </c>
      <c r="BR30" s="2">
        <v>0</v>
      </c>
      <c r="BS30" s="2">
        <v>1</v>
      </c>
      <c r="BT30" s="2">
        <v>1</v>
      </c>
      <c r="BU30" s="2">
        <v>1</v>
      </c>
      <c r="BV30" s="2">
        <v>1</v>
      </c>
      <c r="BW30" s="2">
        <v>1</v>
      </c>
      <c r="BX30" s="2">
        <v>1</v>
      </c>
      <c r="BY30" s="2" t="s">
        <v>3</v>
      </c>
      <c r="BZ30" s="2">
        <v>0</v>
      </c>
      <c r="CA30" s="2">
        <v>0</v>
      </c>
      <c r="CB30" s="2"/>
      <c r="CC30" s="2"/>
      <c r="CD30" s="2"/>
      <c r="CE30" s="2">
        <v>0</v>
      </c>
      <c r="CF30" s="2">
        <v>0</v>
      </c>
      <c r="CG30" s="2">
        <v>0</v>
      </c>
      <c r="CH30" s="2">
        <v>2</v>
      </c>
      <c r="CI30" s="2">
        <v>0</v>
      </c>
      <c r="CJ30" s="2">
        <v>0</v>
      </c>
      <c r="CK30" s="2">
        <v>0</v>
      </c>
      <c r="CL30" s="2">
        <v>0</v>
      </c>
      <c r="CM30" s="2">
        <v>0</v>
      </c>
      <c r="CN30" s="2" t="s">
        <v>3</v>
      </c>
      <c r="CO30" s="2">
        <v>0</v>
      </c>
      <c r="CP30" s="2">
        <f t="shared" si="37"/>
        <v>45036</v>
      </c>
      <c r="CQ30" s="2">
        <f t="shared" si="38"/>
        <v>0</v>
      </c>
      <c r="CR30" s="2">
        <f t="shared" si="39"/>
        <v>0</v>
      </c>
      <c r="CS30" s="2">
        <f t="shared" si="40"/>
        <v>0</v>
      </c>
      <c r="CT30" s="2">
        <f t="shared" si="41"/>
        <v>1080000</v>
      </c>
      <c r="CU30" s="2">
        <f t="shared" si="42"/>
        <v>0</v>
      </c>
      <c r="CV30" s="2">
        <f t="shared" si="42"/>
        <v>0</v>
      </c>
      <c r="CW30" s="2">
        <f t="shared" si="42"/>
        <v>0</v>
      </c>
      <c r="CX30" s="2">
        <f t="shared" si="42"/>
        <v>0</v>
      </c>
      <c r="CY30" s="2">
        <f t="shared" si="43"/>
        <v>0</v>
      </c>
      <c r="CZ30" s="2">
        <f t="shared" si="44"/>
        <v>0</v>
      </c>
      <c r="DA30" s="2"/>
      <c r="DB30" s="2"/>
      <c r="DC30" s="2" t="s">
        <v>3</v>
      </c>
      <c r="DD30" s="2" t="s">
        <v>3</v>
      </c>
      <c r="DE30" s="2" t="s">
        <v>3</v>
      </c>
      <c r="DF30" s="2" t="s">
        <v>3</v>
      </c>
      <c r="DG30" s="2" t="s">
        <v>3</v>
      </c>
      <c r="DH30" s="2" t="s">
        <v>3</v>
      </c>
      <c r="DI30" s="2" t="s">
        <v>3</v>
      </c>
      <c r="DJ30" s="2" t="s">
        <v>3</v>
      </c>
      <c r="DK30" s="2" t="s">
        <v>3</v>
      </c>
      <c r="DL30" s="2" t="s">
        <v>3</v>
      </c>
      <c r="DM30" s="2" t="s">
        <v>3</v>
      </c>
      <c r="DN30" s="2">
        <v>0</v>
      </c>
      <c r="DO30" s="2">
        <v>0</v>
      </c>
      <c r="DP30" s="2">
        <v>1</v>
      </c>
      <c r="DQ30" s="2">
        <v>1</v>
      </c>
      <c r="DR30" s="2"/>
      <c r="DS30" s="2"/>
      <c r="DT30" s="2"/>
      <c r="DU30" s="2">
        <v>1013</v>
      </c>
      <c r="DV30" s="2" t="s">
        <v>29</v>
      </c>
      <c r="DW30" s="2" t="s">
        <v>29</v>
      </c>
      <c r="DX30" s="2">
        <v>1</v>
      </c>
      <c r="DY30" s="2"/>
      <c r="DZ30" s="2"/>
      <c r="EA30" s="2"/>
      <c r="EB30" s="2"/>
      <c r="EC30" s="2"/>
      <c r="ED30" s="2"/>
      <c r="EE30" s="2">
        <v>58262974</v>
      </c>
      <c r="EF30" s="2">
        <v>8</v>
      </c>
      <c r="EG30" s="2" t="s">
        <v>30</v>
      </c>
      <c r="EH30" s="2">
        <v>0</v>
      </c>
      <c r="EI30" s="2" t="s">
        <v>3</v>
      </c>
      <c r="EJ30" s="2">
        <v>1</v>
      </c>
      <c r="EK30" s="2">
        <v>1211</v>
      </c>
      <c r="EL30" s="2" t="s">
        <v>31</v>
      </c>
      <c r="EM30" s="2" t="s">
        <v>32</v>
      </c>
      <c r="EN30" s="2"/>
      <c r="EO30" s="2" t="s">
        <v>3</v>
      </c>
      <c r="EP30" s="2"/>
      <c r="EQ30" s="2">
        <v>0</v>
      </c>
      <c r="ER30" s="2">
        <v>1080000</v>
      </c>
      <c r="ES30" s="2">
        <v>0</v>
      </c>
      <c r="ET30" s="2">
        <v>0</v>
      </c>
      <c r="EU30" s="2">
        <v>0</v>
      </c>
      <c r="EV30" s="2">
        <v>1080000</v>
      </c>
      <c r="EW30" s="2">
        <v>0</v>
      </c>
      <c r="EX30" s="2">
        <v>0</v>
      </c>
      <c r="EY30" s="2">
        <v>0</v>
      </c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>
        <v>0</v>
      </c>
      <c r="FR30" s="2">
        <f t="shared" si="45"/>
        <v>0</v>
      </c>
      <c r="FS30" s="2">
        <v>0</v>
      </c>
      <c r="FT30" s="2" t="s">
        <v>33</v>
      </c>
      <c r="FU30" s="2"/>
      <c r="FV30" s="2"/>
      <c r="FW30" s="2"/>
      <c r="FX30" s="2">
        <v>0</v>
      </c>
      <c r="FY30" s="2">
        <v>0</v>
      </c>
      <c r="FZ30" s="2"/>
      <c r="GA30" s="2" t="s">
        <v>3</v>
      </c>
      <c r="GB30" s="2"/>
      <c r="GC30" s="2"/>
      <c r="GD30" s="2">
        <v>1</v>
      </c>
      <c r="GE30" s="2"/>
      <c r="GF30" s="2">
        <v>1628738907</v>
      </c>
      <c r="GG30" s="2">
        <v>2</v>
      </c>
      <c r="GH30" s="2">
        <v>2</v>
      </c>
      <c r="GI30" s="2">
        <v>0</v>
      </c>
      <c r="GJ30" s="2">
        <v>0</v>
      </c>
      <c r="GK30" s="2">
        <v>0</v>
      </c>
      <c r="GL30" s="2">
        <f t="shared" si="46"/>
        <v>0</v>
      </c>
      <c r="GM30" s="2">
        <f t="shared" si="47"/>
        <v>45036</v>
      </c>
      <c r="GN30" s="2">
        <f t="shared" si="48"/>
        <v>45036</v>
      </c>
      <c r="GO30" s="2">
        <f t="shared" si="49"/>
        <v>0</v>
      </c>
      <c r="GP30" s="2">
        <f t="shared" si="50"/>
        <v>0</v>
      </c>
      <c r="GQ30" s="2"/>
      <c r="GR30" s="2">
        <v>0</v>
      </c>
      <c r="GS30" s="2">
        <v>4</v>
      </c>
      <c r="GT30" s="2">
        <v>0</v>
      </c>
      <c r="GU30" s="2" t="s">
        <v>3</v>
      </c>
      <c r="GV30" s="2">
        <f t="shared" si="51"/>
        <v>0</v>
      </c>
      <c r="GW30" s="2">
        <v>1</v>
      </c>
      <c r="GX30" s="2">
        <f t="shared" si="52"/>
        <v>0</v>
      </c>
      <c r="GY30" s="2"/>
      <c r="GZ30" s="2"/>
      <c r="HA30" s="2">
        <v>0</v>
      </c>
      <c r="HB30" s="2">
        <v>0</v>
      </c>
      <c r="HC30" s="2">
        <f t="shared" si="53"/>
        <v>0</v>
      </c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>
        <v>0</v>
      </c>
      <c r="IL30" s="2"/>
      <c r="IM30" s="2"/>
      <c r="IN30" s="2"/>
      <c r="IO30" s="2"/>
      <c r="IP30" s="2"/>
      <c r="IQ30" s="2"/>
      <c r="IR30" s="2"/>
      <c r="IS30" s="2"/>
      <c r="IT30" s="2"/>
      <c r="IU30" s="2"/>
    </row>
    <row r="31" spans="1:255" x14ac:dyDescent="0.2">
      <c r="A31">
        <v>17</v>
      </c>
      <c r="B31">
        <v>1</v>
      </c>
      <c r="E31" t="s">
        <v>34</v>
      </c>
      <c r="F31" t="s">
        <v>35</v>
      </c>
      <c r="G31" t="s">
        <v>36</v>
      </c>
      <c r="H31" t="s">
        <v>29</v>
      </c>
      <c r="I31">
        <v>4.1700000000000001E-2</v>
      </c>
      <c r="J31">
        <v>0</v>
      </c>
      <c r="L31">
        <v>1</v>
      </c>
      <c r="M31">
        <v>0.58339966666999987</v>
      </c>
      <c r="N31">
        <f t="shared" si="21"/>
        <v>0.41660000000000003</v>
      </c>
      <c r="O31">
        <f t="shared" si="22"/>
        <v>45036</v>
      </c>
      <c r="P31">
        <f t="shared" si="23"/>
        <v>0</v>
      </c>
      <c r="Q31">
        <f t="shared" si="24"/>
        <v>0</v>
      </c>
      <c r="R31">
        <f t="shared" si="25"/>
        <v>0</v>
      </c>
      <c r="S31">
        <f t="shared" si="26"/>
        <v>45036</v>
      </c>
      <c r="T31">
        <f t="shared" si="27"/>
        <v>0</v>
      </c>
      <c r="U31">
        <f t="shared" si="28"/>
        <v>0</v>
      </c>
      <c r="V31">
        <f t="shared" si="29"/>
        <v>0</v>
      </c>
      <c r="W31">
        <f t="shared" si="30"/>
        <v>0</v>
      </c>
      <c r="X31">
        <f t="shared" si="31"/>
        <v>0</v>
      </c>
      <c r="Y31">
        <f t="shared" si="31"/>
        <v>0</v>
      </c>
      <c r="AA31">
        <v>58262851</v>
      </c>
      <c r="AB31">
        <f t="shared" si="32"/>
        <v>1080000</v>
      </c>
      <c r="AC31">
        <f t="shared" si="33"/>
        <v>0</v>
      </c>
      <c r="AD31">
        <f t="shared" si="33"/>
        <v>0</v>
      </c>
      <c r="AE31">
        <f t="shared" si="33"/>
        <v>0</v>
      </c>
      <c r="AF31">
        <f t="shared" si="33"/>
        <v>1080000</v>
      </c>
      <c r="AG31">
        <f t="shared" si="34"/>
        <v>0</v>
      </c>
      <c r="AH31">
        <f t="shared" si="35"/>
        <v>0</v>
      </c>
      <c r="AI31">
        <f t="shared" si="35"/>
        <v>0</v>
      </c>
      <c r="AJ31">
        <f t="shared" si="36"/>
        <v>0</v>
      </c>
      <c r="AK31">
        <v>1080000</v>
      </c>
      <c r="AL31">
        <v>0</v>
      </c>
      <c r="AM31">
        <v>0</v>
      </c>
      <c r="AN31">
        <v>0</v>
      </c>
      <c r="AO31">
        <v>1080000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1</v>
      </c>
      <c r="AW31">
        <v>1</v>
      </c>
      <c r="AZ31">
        <v>1</v>
      </c>
      <c r="BA31">
        <v>1</v>
      </c>
      <c r="BB31">
        <v>1</v>
      </c>
      <c r="BC31">
        <v>1</v>
      </c>
      <c r="BD31" t="s">
        <v>3</v>
      </c>
      <c r="BE31" t="s">
        <v>3</v>
      </c>
      <c r="BF31" t="s">
        <v>3</v>
      </c>
      <c r="BG31" t="s">
        <v>3</v>
      </c>
      <c r="BH31">
        <v>0</v>
      </c>
      <c r="BI31">
        <v>1</v>
      </c>
      <c r="BJ31" t="s">
        <v>3</v>
      </c>
      <c r="BM31">
        <v>1211</v>
      </c>
      <c r="BN31">
        <v>0</v>
      </c>
      <c r="BO31" t="s">
        <v>3</v>
      </c>
      <c r="BP31">
        <v>0</v>
      </c>
      <c r="BQ31">
        <v>8</v>
      </c>
      <c r="BR31">
        <v>0</v>
      </c>
      <c r="BS31">
        <v>1</v>
      </c>
      <c r="BT31">
        <v>1</v>
      </c>
      <c r="BU31">
        <v>1</v>
      </c>
      <c r="BV31">
        <v>1</v>
      </c>
      <c r="BW31">
        <v>1</v>
      </c>
      <c r="BX31">
        <v>1</v>
      </c>
      <c r="BY31" t="s">
        <v>3</v>
      </c>
      <c r="BZ31">
        <v>0</v>
      </c>
      <c r="CA31">
        <v>0</v>
      </c>
      <c r="CE31">
        <v>0</v>
      </c>
      <c r="CF31">
        <v>0</v>
      </c>
      <c r="CG31">
        <v>0</v>
      </c>
      <c r="CH31">
        <v>2</v>
      </c>
      <c r="CI31">
        <v>0</v>
      </c>
      <c r="CJ31">
        <v>0</v>
      </c>
      <c r="CK31">
        <v>0</v>
      </c>
      <c r="CL31">
        <v>0</v>
      </c>
      <c r="CM31">
        <v>0</v>
      </c>
      <c r="CN31" t="s">
        <v>3</v>
      </c>
      <c r="CO31">
        <v>0</v>
      </c>
      <c r="CP31">
        <f t="shared" si="37"/>
        <v>45036</v>
      </c>
      <c r="CQ31">
        <f t="shared" si="38"/>
        <v>0</v>
      </c>
      <c r="CR31">
        <f t="shared" si="39"/>
        <v>0</v>
      </c>
      <c r="CS31">
        <f t="shared" si="40"/>
        <v>0</v>
      </c>
      <c r="CT31">
        <f t="shared" si="41"/>
        <v>1080000</v>
      </c>
      <c r="CU31">
        <f t="shared" si="42"/>
        <v>0</v>
      </c>
      <c r="CV31">
        <f t="shared" si="42"/>
        <v>0</v>
      </c>
      <c r="CW31">
        <f t="shared" si="42"/>
        <v>0</v>
      </c>
      <c r="CX31">
        <f t="shared" si="42"/>
        <v>0</v>
      </c>
      <c r="CY31">
        <f t="shared" si="43"/>
        <v>0</v>
      </c>
      <c r="CZ31">
        <f t="shared" si="44"/>
        <v>0</v>
      </c>
      <c r="DC31" t="s">
        <v>3</v>
      </c>
      <c r="DD31" t="s">
        <v>3</v>
      </c>
      <c r="DE31" t="s">
        <v>3</v>
      </c>
      <c r="DF31" t="s">
        <v>3</v>
      </c>
      <c r="DG31" t="s">
        <v>3</v>
      </c>
      <c r="DH31" t="s">
        <v>3</v>
      </c>
      <c r="DI31" t="s">
        <v>3</v>
      </c>
      <c r="DJ31" t="s">
        <v>3</v>
      </c>
      <c r="DK31" t="s">
        <v>3</v>
      </c>
      <c r="DL31" t="s">
        <v>3</v>
      </c>
      <c r="DM31" t="s">
        <v>3</v>
      </c>
      <c r="DN31">
        <v>0</v>
      </c>
      <c r="DO31">
        <v>0</v>
      </c>
      <c r="DP31">
        <v>1</v>
      </c>
      <c r="DQ31">
        <v>1</v>
      </c>
      <c r="DU31">
        <v>1013</v>
      </c>
      <c r="DV31" t="s">
        <v>29</v>
      </c>
      <c r="DW31" t="s">
        <v>29</v>
      </c>
      <c r="DX31">
        <v>1</v>
      </c>
      <c r="EE31">
        <v>58262974</v>
      </c>
      <c r="EF31">
        <v>8</v>
      </c>
      <c r="EG31" t="s">
        <v>30</v>
      </c>
      <c r="EH31">
        <v>0</v>
      </c>
      <c r="EI31" t="s">
        <v>3</v>
      </c>
      <c r="EJ31">
        <v>1</v>
      </c>
      <c r="EK31">
        <v>1211</v>
      </c>
      <c r="EL31" t="s">
        <v>31</v>
      </c>
      <c r="EM31" t="s">
        <v>32</v>
      </c>
      <c r="EO31" t="s">
        <v>3</v>
      </c>
      <c r="EQ31">
        <v>0</v>
      </c>
      <c r="ER31">
        <v>1080000</v>
      </c>
      <c r="ES31">
        <v>0</v>
      </c>
      <c r="ET31">
        <v>0</v>
      </c>
      <c r="EU31">
        <v>0</v>
      </c>
      <c r="EV31">
        <v>1080000</v>
      </c>
      <c r="EW31">
        <v>0</v>
      </c>
      <c r="EX31">
        <v>0</v>
      </c>
      <c r="EY31">
        <v>0</v>
      </c>
      <c r="FQ31">
        <v>0</v>
      </c>
      <c r="FR31">
        <f t="shared" si="45"/>
        <v>0</v>
      </c>
      <c r="FS31">
        <v>0</v>
      </c>
      <c r="FT31" t="s">
        <v>33</v>
      </c>
      <c r="FX31">
        <v>0</v>
      </c>
      <c r="FY31">
        <v>0</v>
      </c>
      <c r="GA31" t="s">
        <v>3</v>
      </c>
      <c r="GD31">
        <v>1</v>
      </c>
      <c r="GF31">
        <v>1628738907</v>
      </c>
      <c r="GG31">
        <v>2</v>
      </c>
      <c r="GH31">
        <v>2</v>
      </c>
      <c r="GI31">
        <v>0</v>
      </c>
      <c r="GJ31">
        <v>0</v>
      </c>
      <c r="GK31">
        <v>0</v>
      </c>
      <c r="GL31">
        <f t="shared" si="46"/>
        <v>0</v>
      </c>
      <c r="GM31">
        <f t="shared" si="47"/>
        <v>45036</v>
      </c>
      <c r="GN31">
        <f t="shared" si="48"/>
        <v>45036</v>
      </c>
      <c r="GO31">
        <f t="shared" si="49"/>
        <v>0</v>
      </c>
      <c r="GP31">
        <f t="shared" si="50"/>
        <v>0</v>
      </c>
      <c r="GR31">
        <v>0</v>
      </c>
      <c r="GS31">
        <v>4</v>
      </c>
      <c r="GT31">
        <v>0</v>
      </c>
      <c r="GU31" t="s">
        <v>3</v>
      </c>
      <c r="GV31">
        <f t="shared" si="51"/>
        <v>0</v>
      </c>
      <c r="GW31">
        <v>1</v>
      </c>
      <c r="GX31">
        <f t="shared" si="52"/>
        <v>0</v>
      </c>
      <c r="HA31">
        <v>0</v>
      </c>
      <c r="HB31">
        <v>0</v>
      </c>
      <c r="HC31">
        <f t="shared" si="53"/>
        <v>0</v>
      </c>
      <c r="IK31">
        <v>0</v>
      </c>
    </row>
    <row r="32" spans="1:255" x14ac:dyDescent="0.2">
      <c r="A32" s="2">
        <v>17</v>
      </c>
      <c r="B32" s="2">
        <v>1</v>
      </c>
      <c r="C32" s="2"/>
      <c r="D32" s="2"/>
      <c r="E32" s="2" t="s">
        <v>37</v>
      </c>
      <c r="F32" s="2" t="s">
        <v>38</v>
      </c>
      <c r="G32" s="2" t="s">
        <v>39</v>
      </c>
      <c r="H32" s="2" t="s">
        <v>29</v>
      </c>
      <c r="I32" s="2">
        <v>0</v>
      </c>
      <c r="J32" s="2">
        <v>0</v>
      </c>
      <c r="K32" s="2"/>
      <c r="L32" s="2">
        <v>1</v>
      </c>
      <c r="M32" s="2">
        <v>1</v>
      </c>
      <c r="N32" s="2">
        <f t="shared" si="21"/>
        <v>0</v>
      </c>
      <c r="O32" s="2">
        <f t="shared" si="22"/>
        <v>0</v>
      </c>
      <c r="P32" s="2">
        <f t="shared" si="23"/>
        <v>0</v>
      </c>
      <c r="Q32" s="2">
        <f t="shared" si="24"/>
        <v>0</v>
      </c>
      <c r="R32" s="2">
        <f t="shared" si="25"/>
        <v>0</v>
      </c>
      <c r="S32" s="2">
        <f t="shared" si="26"/>
        <v>0</v>
      </c>
      <c r="T32" s="2">
        <f t="shared" si="27"/>
        <v>0</v>
      </c>
      <c r="U32" s="2">
        <f t="shared" si="28"/>
        <v>0</v>
      </c>
      <c r="V32" s="2">
        <f t="shared" si="29"/>
        <v>0</v>
      </c>
      <c r="W32" s="2">
        <f t="shared" si="30"/>
        <v>0</v>
      </c>
      <c r="X32" s="2">
        <f t="shared" si="31"/>
        <v>0</v>
      </c>
      <c r="Y32" s="2">
        <f t="shared" si="31"/>
        <v>0</v>
      </c>
      <c r="Z32" s="2"/>
      <c r="AA32" s="2">
        <v>58262852</v>
      </c>
      <c r="AB32" s="2">
        <f t="shared" si="32"/>
        <v>450000</v>
      </c>
      <c r="AC32" s="2">
        <f t="shared" si="33"/>
        <v>0</v>
      </c>
      <c r="AD32" s="2">
        <f t="shared" si="33"/>
        <v>0</v>
      </c>
      <c r="AE32" s="2">
        <f t="shared" si="33"/>
        <v>0</v>
      </c>
      <c r="AF32" s="2">
        <f t="shared" si="33"/>
        <v>450000</v>
      </c>
      <c r="AG32" s="2">
        <f t="shared" si="34"/>
        <v>0</v>
      </c>
      <c r="AH32" s="2">
        <f t="shared" si="35"/>
        <v>0</v>
      </c>
      <c r="AI32" s="2">
        <f t="shared" si="35"/>
        <v>0</v>
      </c>
      <c r="AJ32" s="2">
        <f t="shared" si="36"/>
        <v>0</v>
      </c>
      <c r="AK32" s="2">
        <v>450000</v>
      </c>
      <c r="AL32" s="2">
        <v>0</v>
      </c>
      <c r="AM32" s="2">
        <v>0</v>
      </c>
      <c r="AN32" s="2">
        <v>0</v>
      </c>
      <c r="AO32" s="2">
        <v>450000</v>
      </c>
      <c r="AP32" s="2">
        <v>0</v>
      </c>
      <c r="AQ32" s="2">
        <v>0</v>
      </c>
      <c r="AR32" s="2">
        <v>0</v>
      </c>
      <c r="AS32" s="2">
        <v>0</v>
      </c>
      <c r="AT32" s="2">
        <v>0</v>
      </c>
      <c r="AU32" s="2">
        <v>0</v>
      </c>
      <c r="AV32" s="2">
        <v>1</v>
      </c>
      <c r="AW32" s="2">
        <v>1</v>
      </c>
      <c r="AX32" s="2"/>
      <c r="AY32" s="2"/>
      <c r="AZ32" s="2">
        <v>1</v>
      </c>
      <c r="BA32" s="2">
        <v>1</v>
      </c>
      <c r="BB32" s="2">
        <v>1</v>
      </c>
      <c r="BC32" s="2">
        <v>1</v>
      </c>
      <c r="BD32" s="2" t="s">
        <v>3</v>
      </c>
      <c r="BE32" s="2" t="s">
        <v>3</v>
      </c>
      <c r="BF32" s="2" t="s">
        <v>3</v>
      </c>
      <c r="BG32" s="2" t="s">
        <v>3</v>
      </c>
      <c r="BH32" s="2">
        <v>0</v>
      </c>
      <c r="BI32" s="2">
        <v>1</v>
      </c>
      <c r="BJ32" s="2" t="s">
        <v>3</v>
      </c>
      <c r="BK32" s="2"/>
      <c r="BL32" s="2"/>
      <c r="BM32" s="2">
        <v>1211</v>
      </c>
      <c r="BN32" s="2">
        <v>0</v>
      </c>
      <c r="BO32" s="2" t="s">
        <v>3</v>
      </c>
      <c r="BP32" s="2">
        <v>0</v>
      </c>
      <c r="BQ32" s="2">
        <v>8</v>
      </c>
      <c r="BR32" s="2">
        <v>0</v>
      </c>
      <c r="BS32" s="2">
        <v>1</v>
      </c>
      <c r="BT32" s="2">
        <v>1</v>
      </c>
      <c r="BU32" s="2">
        <v>1</v>
      </c>
      <c r="BV32" s="2">
        <v>1</v>
      </c>
      <c r="BW32" s="2">
        <v>1</v>
      </c>
      <c r="BX32" s="2">
        <v>1</v>
      </c>
      <c r="BY32" s="2" t="s">
        <v>3</v>
      </c>
      <c r="BZ32" s="2">
        <v>0</v>
      </c>
      <c r="CA32" s="2">
        <v>0</v>
      </c>
      <c r="CB32" s="2"/>
      <c r="CC32" s="2"/>
      <c r="CD32" s="2"/>
      <c r="CE32" s="2">
        <v>0</v>
      </c>
      <c r="CF32" s="2">
        <v>0</v>
      </c>
      <c r="CG32" s="2">
        <v>0</v>
      </c>
      <c r="CH32" s="2">
        <v>3</v>
      </c>
      <c r="CI32" s="2">
        <v>0</v>
      </c>
      <c r="CJ32" s="2">
        <v>0</v>
      </c>
      <c r="CK32" s="2">
        <v>0</v>
      </c>
      <c r="CL32" s="2">
        <v>0</v>
      </c>
      <c r="CM32" s="2">
        <v>0</v>
      </c>
      <c r="CN32" s="2" t="s">
        <v>3</v>
      </c>
      <c r="CO32" s="2">
        <v>0</v>
      </c>
      <c r="CP32" s="2">
        <f t="shared" si="37"/>
        <v>0</v>
      </c>
      <c r="CQ32" s="2">
        <f t="shared" si="38"/>
        <v>0</v>
      </c>
      <c r="CR32" s="2">
        <f t="shared" si="39"/>
        <v>0</v>
      </c>
      <c r="CS32" s="2">
        <f t="shared" si="40"/>
        <v>0</v>
      </c>
      <c r="CT32" s="2">
        <f t="shared" si="41"/>
        <v>450000</v>
      </c>
      <c r="CU32" s="2">
        <f t="shared" si="42"/>
        <v>0</v>
      </c>
      <c r="CV32" s="2">
        <f t="shared" si="42"/>
        <v>0</v>
      </c>
      <c r="CW32" s="2">
        <f t="shared" si="42"/>
        <v>0</v>
      </c>
      <c r="CX32" s="2">
        <f t="shared" si="42"/>
        <v>0</v>
      </c>
      <c r="CY32" s="2">
        <f t="shared" si="43"/>
        <v>0</v>
      </c>
      <c r="CZ32" s="2">
        <f t="shared" si="44"/>
        <v>0</v>
      </c>
      <c r="DA32" s="2"/>
      <c r="DB32" s="2"/>
      <c r="DC32" s="2" t="s">
        <v>3</v>
      </c>
      <c r="DD32" s="2" t="s">
        <v>3</v>
      </c>
      <c r="DE32" s="2" t="s">
        <v>3</v>
      </c>
      <c r="DF32" s="2" t="s">
        <v>3</v>
      </c>
      <c r="DG32" s="2" t="s">
        <v>3</v>
      </c>
      <c r="DH32" s="2" t="s">
        <v>3</v>
      </c>
      <c r="DI32" s="2" t="s">
        <v>3</v>
      </c>
      <c r="DJ32" s="2" t="s">
        <v>3</v>
      </c>
      <c r="DK32" s="2" t="s">
        <v>3</v>
      </c>
      <c r="DL32" s="2" t="s">
        <v>3</v>
      </c>
      <c r="DM32" s="2" t="s">
        <v>3</v>
      </c>
      <c r="DN32" s="2">
        <v>0</v>
      </c>
      <c r="DO32" s="2">
        <v>0</v>
      </c>
      <c r="DP32" s="2">
        <v>1</v>
      </c>
      <c r="DQ32" s="2">
        <v>1</v>
      </c>
      <c r="DR32" s="2"/>
      <c r="DS32" s="2"/>
      <c r="DT32" s="2"/>
      <c r="DU32" s="2">
        <v>1013</v>
      </c>
      <c r="DV32" s="2" t="s">
        <v>29</v>
      </c>
      <c r="DW32" s="2" t="s">
        <v>29</v>
      </c>
      <c r="DX32" s="2">
        <v>1</v>
      </c>
      <c r="DY32" s="2"/>
      <c r="DZ32" s="2"/>
      <c r="EA32" s="2"/>
      <c r="EB32" s="2"/>
      <c r="EC32" s="2"/>
      <c r="ED32" s="2"/>
      <c r="EE32" s="2">
        <v>58262974</v>
      </c>
      <c r="EF32" s="2">
        <v>8</v>
      </c>
      <c r="EG32" s="2" t="s">
        <v>30</v>
      </c>
      <c r="EH32" s="2">
        <v>0</v>
      </c>
      <c r="EI32" s="2" t="s">
        <v>3</v>
      </c>
      <c r="EJ32" s="2">
        <v>1</v>
      </c>
      <c r="EK32" s="2">
        <v>1211</v>
      </c>
      <c r="EL32" s="2" t="s">
        <v>31</v>
      </c>
      <c r="EM32" s="2" t="s">
        <v>32</v>
      </c>
      <c r="EN32" s="2"/>
      <c r="EO32" s="2" t="s">
        <v>3</v>
      </c>
      <c r="EP32" s="2"/>
      <c r="EQ32" s="2">
        <v>0</v>
      </c>
      <c r="ER32" s="2">
        <v>450000</v>
      </c>
      <c r="ES32" s="2">
        <v>0</v>
      </c>
      <c r="ET32" s="2">
        <v>0</v>
      </c>
      <c r="EU32" s="2">
        <v>0</v>
      </c>
      <c r="EV32" s="2">
        <v>450000</v>
      </c>
      <c r="EW32" s="2">
        <v>0</v>
      </c>
      <c r="EX32" s="2">
        <v>0</v>
      </c>
      <c r="EY32" s="2">
        <v>0</v>
      </c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>
        <v>0</v>
      </c>
      <c r="FR32" s="2">
        <f t="shared" si="45"/>
        <v>0</v>
      </c>
      <c r="FS32" s="2">
        <v>0</v>
      </c>
      <c r="FT32" s="2" t="s">
        <v>33</v>
      </c>
      <c r="FU32" s="2"/>
      <c r="FV32" s="2"/>
      <c r="FW32" s="2"/>
      <c r="FX32" s="2">
        <v>0</v>
      </c>
      <c r="FY32" s="2">
        <v>0</v>
      </c>
      <c r="FZ32" s="2"/>
      <c r="GA32" s="2" t="s">
        <v>3</v>
      </c>
      <c r="GB32" s="2"/>
      <c r="GC32" s="2"/>
      <c r="GD32" s="2">
        <v>1</v>
      </c>
      <c r="GE32" s="2"/>
      <c r="GF32" s="2">
        <v>1450843093</v>
      </c>
      <c r="GG32" s="2">
        <v>2</v>
      </c>
      <c r="GH32" s="2">
        <v>2</v>
      </c>
      <c r="GI32" s="2">
        <v>0</v>
      </c>
      <c r="GJ32" s="2">
        <v>0</v>
      </c>
      <c r="GK32" s="2">
        <v>0</v>
      </c>
      <c r="GL32" s="2">
        <f t="shared" si="46"/>
        <v>0</v>
      </c>
      <c r="GM32" s="2">
        <f t="shared" si="47"/>
        <v>0</v>
      </c>
      <c r="GN32" s="2">
        <f t="shared" si="48"/>
        <v>0</v>
      </c>
      <c r="GO32" s="2">
        <f t="shared" si="49"/>
        <v>0</v>
      </c>
      <c r="GP32" s="2">
        <f t="shared" si="50"/>
        <v>0</v>
      </c>
      <c r="GQ32" s="2"/>
      <c r="GR32" s="2">
        <v>0</v>
      </c>
      <c r="GS32" s="2">
        <v>4</v>
      </c>
      <c r="GT32" s="2">
        <v>0</v>
      </c>
      <c r="GU32" s="2" t="s">
        <v>3</v>
      </c>
      <c r="GV32" s="2">
        <f t="shared" si="51"/>
        <v>0</v>
      </c>
      <c r="GW32" s="2">
        <v>1</v>
      </c>
      <c r="GX32" s="2">
        <f t="shared" si="52"/>
        <v>0</v>
      </c>
      <c r="GY32" s="2"/>
      <c r="GZ32" s="2"/>
      <c r="HA32" s="2">
        <v>0</v>
      </c>
      <c r="HB32" s="2">
        <v>0</v>
      </c>
      <c r="HC32" s="2">
        <f t="shared" si="53"/>
        <v>0</v>
      </c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>
        <v>0</v>
      </c>
      <c r="IL32" s="2"/>
      <c r="IM32" s="2"/>
      <c r="IN32" s="2"/>
      <c r="IO32" s="2"/>
      <c r="IP32" s="2"/>
      <c r="IQ32" s="2"/>
      <c r="IR32" s="2"/>
      <c r="IS32" s="2"/>
      <c r="IT32" s="2"/>
      <c r="IU32" s="2"/>
    </row>
    <row r="33" spans="1:245" x14ac:dyDescent="0.2">
      <c r="A33">
        <v>17</v>
      </c>
      <c r="B33">
        <v>1</v>
      </c>
      <c r="E33" t="s">
        <v>37</v>
      </c>
      <c r="F33" t="s">
        <v>38</v>
      </c>
      <c r="G33" t="s">
        <v>39</v>
      </c>
      <c r="H33" t="s">
        <v>29</v>
      </c>
      <c r="I33">
        <v>0</v>
      </c>
      <c r="J33">
        <v>0</v>
      </c>
      <c r="L33">
        <v>1</v>
      </c>
      <c r="M33">
        <v>1</v>
      </c>
      <c r="N33">
        <f t="shared" si="21"/>
        <v>0</v>
      </c>
      <c r="O33">
        <f t="shared" si="22"/>
        <v>0</v>
      </c>
      <c r="P33">
        <f t="shared" si="23"/>
        <v>0</v>
      </c>
      <c r="Q33">
        <f t="shared" si="24"/>
        <v>0</v>
      </c>
      <c r="R33">
        <f t="shared" si="25"/>
        <v>0</v>
      </c>
      <c r="S33">
        <f t="shared" si="26"/>
        <v>0</v>
      </c>
      <c r="T33">
        <f t="shared" si="27"/>
        <v>0</v>
      </c>
      <c r="U33">
        <f t="shared" si="28"/>
        <v>0</v>
      </c>
      <c r="V33">
        <f t="shared" si="29"/>
        <v>0</v>
      </c>
      <c r="W33">
        <f t="shared" si="30"/>
        <v>0</v>
      </c>
      <c r="X33">
        <f t="shared" si="31"/>
        <v>0</v>
      </c>
      <c r="Y33">
        <f t="shared" si="31"/>
        <v>0</v>
      </c>
      <c r="AA33">
        <v>58262851</v>
      </c>
      <c r="AB33">
        <f t="shared" si="32"/>
        <v>450000</v>
      </c>
      <c r="AC33">
        <f t="shared" si="33"/>
        <v>0</v>
      </c>
      <c r="AD33">
        <f t="shared" si="33"/>
        <v>0</v>
      </c>
      <c r="AE33">
        <f t="shared" si="33"/>
        <v>0</v>
      </c>
      <c r="AF33">
        <f t="shared" si="33"/>
        <v>450000</v>
      </c>
      <c r="AG33">
        <f t="shared" si="34"/>
        <v>0</v>
      </c>
      <c r="AH33">
        <f t="shared" si="35"/>
        <v>0</v>
      </c>
      <c r="AI33">
        <f t="shared" si="35"/>
        <v>0</v>
      </c>
      <c r="AJ33">
        <f t="shared" si="36"/>
        <v>0</v>
      </c>
      <c r="AK33">
        <v>450000</v>
      </c>
      <c r="AL33">
        <v>0</v>
      </c>
      <c r="AM33">
        <v>0</v>
      </c>
      <c r="AN33">
        <v>0</v>
      </c>
      <c r="AO33">
        <v>450000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1</v>
      </c>
      <c r="AW33">
        <v>1</v>
      </c>
      <c r="AZ33">
        <v>1</v>
      </c>
      <c r="BA33">
        <v>1</v>
      </c>
      <c r="BB33">
        <v>1</v>
      </c>
      <c r="BC33">
        <v>1</v>
      </c>
      <c r="BD33" t="s">
        <v>3</v>
      </c>
      <c r="BE33" t="s">
        <v>3</v>
      </c>
      <c r="BF33" t="s">
        <v>3</v>
      </c>
      <c r="BG33" t="s">
        <v>3</v>
      </c>
      <c r="BH33">
        <v>0</v>
      </c>
      <c r="BI33">
        <v>1</v>
      </c>
      <c r="BJ33" t="s">
        <v>3</v>
      </c>
      <c r="BM33">
        <v>1211</v>
      </c>
      <c r="BN33">
        <v>0</v>
      </c>
      <c r="BO33" t="s">
        <v>3</v>
      </c>
      <c r="BP33">
        <v>0</v>
      </c>
      <c r="BQ33">
        <v>8</v>
      </c>
      <c r="BR33">
        <v>0</v>
      </c>
      <c r="BS33">
        <v>1</v>
      </c>
      <c r="BT33">
        <v>1</v>
      </c>
      <c r="BU33">
        <v>1</v>
      </c>
      <c r="BV33">
        <v>1</v>
      </c>
      <c r="BW33">
        <v>1</v>
      </c>
      <c r="BX33">
        <v>1</v>
      </c>
      <c r="BY33" t="s">
        <v>3</v>
      </c>
      <c r="BZ33">
        <v>0</v>
      </c>
      <c r="CA33">
        <v>0</v>
      </c>
      <c r="CE33">
        <v>0</v>
      </c>
      <c r="CF33">
        <v>0</v>
      </c>
      <c r="CG33">
        <v>0</v>
      </c>
      <c r="CH33">
        <v>3</v>
      </c>
      <c r="CI33">
        <v>0</v>
      </c>
      <c r="CJ33">
        <v>0</v>
      </c>
      <c r="CK33">
        <v>0</v>
      </c>
      <c r="CL33">
        <v>0</v>
      </c>
      <c r="CM33">
        <v>0</v>
      </c>
      <c r="CN33" t="s">
        <v>3</v>
      </c>
      <c r="CO33">
        <v>0</v>
      </c>
      <c r="CP33">
        <f t="shared" si="37"/>
        <v>0</v>
      </c>
      <c r="CQ33">
        <f t="shared" si="38"/>
        <v>0</v>
      </c>
      <c r="CR33">
        <f t="shared" si="39"/>
        <v>0</v>
      </c>
      <c r="CS33">
        <f t="shared" si="40"/>
        <v>0</v>
      </c>
      <c r="CT33">
        <f t="shared" si="41"/>
        <v>450000</v>
      </c>
      <c r="CU33">
        <f t="shared" si="42"/>
        <v>0</v>
      </c>
      <c r="CV33">
        <f t="shared" si="42"/>
        <v>0</v>
      </c>
      <c r="CW33">
        <f t="shared" si="42"/>
        <v>0</v>
      </c>
      <c r="CX33">
        <f t="shared" si="42"/>
        <v>0</v>
      </c>
      <c r="CY33">
        <f t="shared" si="43"/>
        <v>0</v>
      </c>
      <c r="CZ33">
        <f t="shared" si="44"/>
        <v>0</v>
      </c>
      <c r="DC33" t="s">
        <v>3</v>
      </c>
      <c r="DD33" t="s">
        <v>3</v>
      </c>
      <c r="DE33" t="s">
        <v>3</v>
      </c>
      <c r="DF33" t="s">
        <v>3</v>
      </c>
      <c r="DG33" t="s">
        <v>3</v>
      </c>
      <c r="DH33" t="s">
        <v>3</v>
      </c>
      <c r="DI33" t="s">
        <v>3</v>
      </c>
      <c r="DJ33" t="s">
        <v>3</v>
      </c>
      <c r="DK33" t="s">
        <v>3</v>
      </c>
      <c r="DL33" t="s">
        <v>3</v>
      </c>
      <c r="DM33" t="s">
        <v>3</v>
      </c>
      <c r="DN33">
        <v>0</v>
      </c>
      <c r="DO33">
        <v>0</v>
      </c>
      <c r="DP33">
        <v>1</v>
      </c>
      <c r="DQ33">
        <v>1</v>
      </c>
      <c r="DU33">
        <v>1013</v>
      </c>
      <c r="DV33" t="s">
        <v>29</v>
      </c>
      <c r="DW33" t="s">
        <v>29</v>
      </c>
      <c r="DX33">
        <v>1</v>
      </c>
      <c r="EE33">
        <v>58262974</v>
      </c>
      <c r="EF33">
        <v>8</v>
      </c>
      <c r="EG33" t="s">
        <v>30</v>
      </c>
      <c r="EH33">
        <v>0</v>
      </c>
      <c r="EI33" t="s">
        <v>3</v>
      </c>
      <c r="EJ33">
        <v>1</v>
      </c>
      <c r="EK33">
        <v>1211</v>
      </c>
      <c r="EL33" t="s">
        <v>31</v>
      </c>
      <c r="EM33" t="s">
        <v>32</v>
      </c>
      <c r="EO33" t="s">
        <v>3</v>
      </c>
      <c r="EQ33">
        <v>0</v>
      </c>
      <c r="ER33">
        <v>450000</v>
      </c>
      <c r="ES33">
        <v>0</v>
      </c>
      <c r="ET33">
        <v>0</v>
      </c>
      <c r="EU33">
        <v>0</v>
      </c>
      <c r="EV33">
        <v>450000</v>
      </c>
      <c r="EW33">
        <v>0</v>
      </c>
      <c r="EX33">
        <v>0</v>
      </c>
      <c r="EY33">
        <v>0</v>
      </c>
      <c r="FQ33">
        <v>0</v>
      </c>
      <c r="FR33">
        <f t="shared" si="45"/>
        <v>0</v>
      </c>
      <c r="FS33">
        <v>0</v>
      </c>
      <c r="FT33" t="s">
        <v>33</v>
      </c>
      <c r="FX33">
        <v>0</v>
      </c>
      <c r="FY33">
        <v>0</v>
      </c>
      <c r="GA33" t="s">
        <v>3</v>
      </c>
      <c r="GD33">
        <v>1</v>
      </c>
      <c r="GF33">
        <v>1450843093</v>
      </c>
      <c r="GG33">
        <v>2</v>
      </c>
      <c r="GH33">
        <v>2</v>
      </c>
      <c r="GI33">
        <v>0</v>
      </c>
      <c r="GJ33">
        <v>0</v>
      </c>
      <c r="GK33">
        <v>0</v>
      </c>
      <c r="GL33">
        <f t="shared" si="46"/>
        <v>0</v>
      </c>
      <c r="GM33">
        <f t="shared" si="47"/>
        <v>0</v>
      </c>
      <c r="GN33">
        <f t="shared" si="48"/>
        <v>0</v>
      </c>
      <c r="GO33">
        <f t="shared" si="49"/>
        <v>0</v>
      </c>
      <c r="GP33">
        <f t="shared" si="50"/>
        <v>0</v>
      </c>
      <c r="GR33">
        <v>0</v>
      </c>
      <c r="GS33">
        <v>4</v>
      </c>
      <c r="GT33">
        <v>0</v>
      </c>
      <c r="GU33" t="s">
        <v>3</v>
      </c>
      <c r="GV33">
        <f t="shared" si="51"/>
        <v>0</v>
      </c>
      <c r="GW33">
        <v>1</v>
      </c>
      <c r="GX33">
        <f t="shared" si="52"/>
        <v>0</v>
      </c>
      <c r="HA33">
        <v>0</v>
      </c>
      <c r="HB33">
        <v>0</v>
      </c>
      <c r="HC33">
        <f t="shared" si="53"/>
        <v>0</v>
      </c>
      <c r="IK33">
        <v>0</v>
      </c>
    </row>
    <row r="35" spans="1:245" x14ac:dyDescent="0.2">
      <c r="A35" s="3">
        <v>51</v>
      </c>
      <c r="B35" s="3">
        <f>B24</f>
        <v>1</v>
      </c>
      <c r="C35" s="3">
        <f>A24</f>
        <v>4</v>
      </c>
      <c r="D35" s="3">
        <f>ROW(A24)</f>
        <v>24</v>
      </c>
      <c r="E35" s="3"/>
      <c r="F35" s="3" t="str">
        <f>IF(F24&lt;&gt;"",F24,"")</f>
        <v>Новый раздел</v>
      </c>
      <c r="G35" s="3" t="str">
        <f>IF(G24&lt;&gt;"",G24,"")</f>
        <v>Раздел 1. Подготовка территории строительства и содержание строительной площадки</v>
      </c>
      <c r="H35" s="3">
        <v>0</v>
      </c>
      <c r="I35" s="3"/>
      <c r="J35" s="3"/>
      <c r="K35" s="3"/>
      <c r="L35" s="3"/>
      <c r="M35" s="3"/>
      <c r="N35" s="3"/>
      <c r="O35" s="3">
        <f t="shared" ref="O35:T35" si="54">ROUND(AB35,2)</f>
        <v>45036</v>
      </c>
      <c r="P35" s="3">
        <f t="shared" si="54"/>
        <v>0</v>
      </c>
      <c r="Q35" s="3">
        <f t="shared" si="54"/>
        <v>0</v>
      </c>
      <c r="R35" s="3">
        <f t="shared" si="54"/>
        <v>0</v>
      </c>
      <c r="S35" s="3">
        <f t="shared" si="54"/>
        <v>45036</v>
      </c>
      <c r="T35" s="3">
        <f t="shared" si="54"/>
        <v>0</v>
      </c>
      <c r="U35" s="3">
        <f>AH35</f>
        <v>0</v>
      </c>
      <c r="V35" s="3">
        <f>AI35</f>
        <v>0</v>
      </c>
      <c r="W35" s="3">
        <f>ROUND(AJ35,2)</f>
        <v>0</v>
      </c>
      <c r="X35" s="3">
        <f>ROUND(AK35,2)</f>
        <v>0</v>
      </c>
      <c r="Y35" s="3">
        <f>ROUND(AL35,2)</f>
        <v>0</v>
      </c>
      <c r="Z35" s="3"/>
      <c r="AA35" s="3"/>
      <c r="AB35" s="3">
        <f>ROUND(SUMIF(AA28:AA33,"=58262852",O28:O33),2)</f>
        <v>45036</v>
      </c>
      <c r="AC35" s="3">
        <f>ROUND(SUMIF(AA28:AA33,"=58262852",P28:P33),2)</f>
        <v>0</v>
      </c>
      <c r="AD35" s="3">
        <f>ROUND(SUMIF(AA28:AA33,"=58262852",Q28:Q33),2)</f>
        <v>0</v>
      </c>
      <c r="AE35" s="3">
        <f>ROUND(SUMIF(AA28:AA33,"=58262852",R28:R33),2)</f>
        <v>0</v>
      </c>
      <c r="AF35" s="3">
        <f>ROUND(SUMIF(AA28:AA33,"=58262852",S28:S33),2)</f>
        <v>45036</v>
      </c>
      <c r="AG35" s="3">
        <f>ROUND(SUMIF(AA28:AA33,"=58262852",T28:T33),2)</f>
        <v>0</v>
      </c>
      <c r="AH35" s="3">
        <f>SUMIF(AA28:AA33,"=58262852",U28:U33)</f>
        <v>0</v>
      </c>
      <c r="AI35" s="3">
        <f>SUMIF(AA28:AA33,"=58262852",V28:V33)</f>
        <v>0</v>
      </c>
      <c r="AJ35" s="3">
        <f>ROUND(SUMIF(AA28:AA33,"=58262852",W28:W33),2)</f>
        <v>0</v>
      </c>
      <c r="AK35" s="3">
        <f>ROUND(SUMIF(AA28:AA33,"=58262852",X28:X33),2)</f>
        <v>0</v>
      </c>
      <c r="AL35" s="3">
        <f>ROUND(SUMIF(AA28:AA33,"=58262852",Y28:Y33),2)</f>
        <v>0</v>
      </c>
      <c r="AM35" s="3"/>
      <c r="AN35" s="3"/>
      <c r="AO35" s="3">
        <f t="shared" ref="AO35:BD35" si="55">ROUND(BX35,2)</f>
        <v>0</v>
      </c>
      <c r="AP35" s="3">
        <f t="shared" si="55"/>
        <v>0</v>
      </c>
      <c r="AQ35" s="3">
        <f t="shared" si="55"/>
        <v>0</v>
      </c>
      <c r="AR35" s="3">
        <f t="shared" si="55"/>
        <v>45036</v>
      </c>
      <c r="AS35" s="3">
        <f t="shared" si="55"/>
        <v>45036</v>
      </c>
      <c r="AT35" s="3">
        <f t="shared" si="55"/>
        <v>0</v>
      </c>
      <c r="AU35" s="3">
        <f t="shared" si="55"/>
        <v>0</v>
      </c>
      <c r="AV35" s="3">
        <f t="shared" si="55"/>
        <v>0</v>
      </c>
      <c r="AW35" s="3">
        <f t="shared" si="55"/>
        <v>0</v>
      </c>
      <c r="AX35" s="3">
        <f t="shared" si="55"/>
        <v>0</v>
      </c>
      <c r="AY35" s="3">
        <f t="shared" si="55"/>
        <v>0</v>
      </c>
      <c r="AZ35" s="3">
        <f t="shared" si="55"/>
        <v>0</v>
      </c>
      <c r="BA35" s="3">
        <f t="shared" si="55"/>
        <v>0</v>
      </c>
      <c r="BB35" s="3">
        <f t="shared" si="55"/>
        <v>0</v>
      </c>
      <c r="BC35" s="3">
        <f t="shared" si="55"/>
        <v>0</v>
      </c>
      <c r="BD35" s="3">
        <f t="shared" si="55"/>
        <v>0</v>
      </c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>
        <f>ROUND(SUMIF(AA28:AA33,"=58262852",FQ28:FQ33),2)</f>
        <v>0</v>
      </c>
      <c r="BY35" s="3">
        <f>ROUND(SUMIF(AA28:AA33,"=58262852",FR28:FR33),2)</f>
        <v>0</v>
      </c>
      <c r="BZ35" s="3">
        <f>ROUND(SUMIF(AA28:AA33,"=58262852",GL28:GL33),2)</f>
        <v>0</v>
      </c>
      <c r="CA35" s="3">
        <f>ROUND(SUMIF(AA28:AA33,"=58262852",GM28:GM33),2)</f>
        <v>45036</v>
      </c>
      <c r="CB35" s="3">
        <f>ROUND(SUMIF(AA28:AA33,"=58262852",GN28:GN33),2)</f>
        <v>45036</v>
      </c>
      <c r="CC35" s="3">
        <f>ROUND(SUMIF(AA28:AA33,"=58262852",GO28:GO33),2)</f>
        <v>0</v>
      </c>
      <c r="CD35" s="3">
        <f>ROUND(SUMIF(AA28:AA33,"=58262852",GP28:GP33),2)</f>
        <v>0</v>
      </c>
      <c r="CE35" s="3">
        <f>AC35-BX35</f>
        <v>0</v>
      </c>
      <c r="CF35" s="3">
        <f>AC35-BY35</f>
        <v>0</v>
      </c>
      <c r="CG35" s="3">
        <f>BX35-BZ35</f>
        <v>0</v>
      </c>
      <c r="CH35" s="3">
        <f>AC35-BX35-BY35+BZ35</f>
        <v>0</v>
      </c>
      <c r="CI35" s="3">
        <f>BY35-BZ35</f>
        <v>0</v>
      </c>
      <c r="CJ35" s="3">
        <f>ROUND(SUMIF(AA28:AA33,"=58262852",GX28:GX33),2)</f>
        <v>0</v>
      </c>
      <c r="CK35" s="3">
        <f>ROUND(SUMIF(AA28:AA33,"=58262852",GY28:GY33),2)</f>
        <v>0</v>
      </c>
      <c r="CL35" s="3">
        <f>ROUND(SUMIF(AA28:AA33,"=58262852",GZ28:GZ33),2)</f>
        <v>0</v>
      </c>
      <c r="CM35" s="3">
        <f>ROUND(SUMIF(AA28:AA33,"=58262852",HD28:HD33),2)</f>
        <v>0</v>
      </c>
      <c r="CN35" s="3"/>
      <c r="CO35" s="3"/>
      <c r="CP35" s="3"/>
      <c r="CQ35" s="3"/>
      <c r="CR35" s="3"/>
      <c r="CS35" s="3"/>
      <c r="CT35" s="3"/>
      <c r="CU35" s="3"/>
      <c r="CV35" s="3"/>
      <c r="CW35" s="3"/>
      <c r="CX35" s="3"/>
      <c r="CY35" s="3"/>
      <c r="CZ35" s="3"/>
      <c r="DA35" s="3"/>
      <c r="DB35" s="3"/>
      <c r="DC35" s="3"/>
      <c r="DD35" s="3"/>
      <c r="DE35" s="3"/>
      <c r="DF35" s="3"/>
      <c r="DG35" s="4">
        <f t="shared" ref="DG35:DL35" si="56">ROUND(DT35,2)</f>
        <v>45036</v>
      </c>
      <c r="DH35" s="4">
        <f t="shared" si="56"/>
        <v>0</v>
      </c>
      <c r="DI35" s="4">
        <f t="shared" si="56"/>
        <v>0</v>
      </c>
      <c r="DJ35" s="4">
        <f t="shared" si="56"/>
        <v>0</v>
      </c>
      <c r="DK35" s="4">
        <f t="shared" si="56"/>
        <v>45036</v>
      </c>
      <c r="DL35" s="4">
        <f t="shared" si="56"/>
        <v>0</v>
      </c>
      <c r="DM35" s="4">
        <f>DZ35</f>
        <v>0</v>
      </c>
      <c r="DN35" s="4">
        <f>EA35</f>
        <v>0</v>
      </c>
      <c r="DO35" s="4">
        <f>ROUND(EB35,2)</f>
        <v>0</v>
      </c>
      <c r="DP35" s="4">
        <f>ROUND(EC35,2)</f>
        <v>0</v>
      </c>
      <c r="DQ35" s="4">
        <f>ROUND(ED35,2)</f>
        <v>0</v>
      </c>
      <c r="DR35" s="4"/>
      <c r="DS35" s="4"/>
      <c r="DT35" s="4">
        <f>ROUND(SUMIF(AA28:AA33,"=58262851",O28:O33),2)</f>
        <v>45036</v>
      </c>
      <c r="DU35" s="4">
        <f>ROUND(SUMIF(AA28:AA33,"=58262851",P28:P33),2)</f>
        <v>0</v>
      </c>
      <c r="DV35" s="4">
        <f>ROUND(SUMIF(AA28:AA33,"=58262851",Q28:Q33),2)</f>
        <v>0</v>
      </c>
      <c r="DW35" s="4">
        <f>ROUND(SUMIF(AA28:AA33,"=58262851",R28:R33),2)</f>
        <v>0</v>
      </c>
      <c r="DX35" s="4">
        <f>ROUND(SUMIF(AA28:AA33,"=58262851",S28:S33),2)</f>
        <v>45036</v>
      </c>
      <c r="DY35" s="4">
        <f>ROUND(SUMIF(AA28:AA33,"=58262851",T28:T33),2)</f>
        <v>0</v>
      </c>
      <c r="DZ35" s="4">
        <f>SUMIF(AA28:AA33,"=58262851",U28:U33)</f>
        <v>0</v>
      </c>
      <c r="EA35" s="4">
        <f>SUMIF(AA28:AA33,"=58262851",V28:V33)</f>
        <v>0</v>
      </c>
      <c r="EB35" s="4">
        <f>ROUND(SUMIF(AA28:AA33,"=58262851",W28:W33),2)</f>
        <v>0</v>
      </c>
      <c r="EC35" s="4">
        <f>ROUND(SUMIF(AA28:AA33,"=58262851",X28:X33),2)</f>
        <v>0</v>
      </c>
      <c r="ED35" s="4">
        <f>ROUND(SUMIF(AA28:AA33,"=58262851",Y28:Y33),2)</f>
        <v>0</v>
      </c>
      <c r="EE35" s="4"/>
      <c r="EF35" s="4"/>
      <c r="EG35" s="4">
        <f t="shared" ref="EG35:EV35" si="57">ROUND(FP35,2)</f>
        <v>0</v>
      </c>
      <c r="EH35" s="4">
        <f t="shared" si="57"/>
        <v>0</v>
      </c>
      <c r="EI35" s="4">
        <f t="shared" si="57"/>
        <v>0</v>
      </c>
      <c r="EJ35" s="4">
        <f t="shared" si="57"/>
        <v>45036</v>
      </c>
      <c r="EK35" s="4">
        <f t="shared" si="57"/>
        <v>45036</v>
      </c>
      <c r="EL35" s="4">
        <f t="shared" si="57"/>
        <v>0</v>
      </c>
      <c r="EM35" s="4">
        <f t="shared" si="57"/>
        <v>0</v>
      </c>
      <c r="EN35" s="4">
        <f t="shared" si="57"/>
        <v>0</v>
      </c>
      <c r="EO35" s="4">
        <f t="shared" si="57"/>
        <v>0</v>
      </c>
      <c r="EP35" s="4">
        <f t="shared" si="57"/>
        <v>0</v>
      </c>
      <c r="EQ35" s="4">
        <f t="shared" si="57"/>
        <v>0</v>
      </c>
      <c r="ER35" s="4">
        <f t="shared" si="57"/>
        <v>0</v>
      </c>
      <c r="ES35" s="4">
        <f t="shared" si="57"/>
        <v>0</v>
      </c>
      <c r="ET35" s="4">
        <f t="shared" si="57"/>
        <v>0</v>
      </c>
      <c r="EU35" s="4">
        <f t="shared" si="57"/>
        <v>0</v>
      </c>
      <c r="EV35" s="4">
        <f t="shared" si="57"/>
        <v>0</v>
      </c>
      <c r="EW35" s="4"/>
      <c r="EX35" s="4"/>
      <c r="EY35" s="4"/>
      <c r="EZ35" s="4"/>
      <c r="FA35" s="4"/>
      <c r="FB35" s="4"/>
      <c r="FC35" s="4"/>
      <c r="FD35" s="4"/>
      <c r="FE35" s="4"/>
      <c r="FF35" s="4"/>
      <c r="FG35" s="4"/>
      <c r="FH35" s="4"/>
      <c r="FI35" s="4"/>
      <c r="FJ35" s="4"/>
      <c r="FK35" s="4"/>
      <c r="FL35" s="4"/>
      <c r="FM35" s="4"/>
      <c r="FN35" s="4"/>
      <c r="FO35" s="4"/>
      <c r="FP35" s="4">
        <f>ROUND(SUMIF(AA28:AA33,"=58262851",FQ28:FQ33),2)</f>
        <v>0</v>
      </c>
      <c r="FQ35" s="4">
        <f>ROUND(SUMIF(AA28:AA33,"=58262851",FR28:FR33),2)</f>
        <v>0</v>
      </c>
      <c r="FR35" s="4">
        <f>ROUND(SUMIF(AA28:AA33,"=58262851",GL28:GL33),2)</f>
        <v>0</v>
      </c>
      <c r="FS35" s="4">
        <f>ROUND(SUMIF(AA28:AA33,"=58262851",GM28:GM33),2)</f>
        <v>45036</v>
      </c>
      <c r="FT35" s="4">
        <f>ROUND(SUMIF(AA28:AA33,"=58262851",GN28:GN33),2)</f>
        <v>45036</v>
      </c>
      <c r="FU35" s="4">
        <f>ROUND(SUMIF(AA28:AA33,"=58262851",GO28:GO33),2)</f>
        <v>0</v>
      </c>
      <c r="FV35" s="4">
        <f>ROUND(SUMIF(AA28:AA33,"=58262851",GP28:GP33),2)</f>
        <v>0</v>
      </c>
      <c r="FW35" s="4">
        <f>DU35-FP35</f>
        <v>0</v>
      </c>
      <c r="FX35" s="4">
        <f>DU35-FQ35</f>
        <v>0</v>
      </c>
      <c r="FY35" s="4">
        <f>FP35-FR35</f>
        <v>0</v>
      </c>
      <c r="FZ35" s="4">
        <f>DU35-FP35-FQ35+FR35</f>
        <v>0</v>
      </c>
      <c r="GA35" s="4">
        <f>FQ35-FR35</f>
        <v>0</v>
      </c>
      <c r="GB35" s="4">
        <f>ROUND(SUMIF(AA28:AA33,"=58262851",GX28:GX33),2)</f>
        <v>0</v>
      </c>
      <c r="GC35" s="4">
        <f>ROUND(SUMIF(AA28:AA33,"=58262851",GY28:GY33),2)</f>
        <v>0</v>
      </c>
      <c r="GD35" s="4">
        <f>ROUND(SUMIF(AA28:AA33,"=58262851",GZ28:GZ33),2)</f>
        <v>0</v>
      </c>
      <c r="GE35" s="4">
        <f>ROUND(SUMIF(AA28:AA33,"=58262851",HD28:HD33),2)</f>
        <v>0</v>
      </c>
      <c r="GF35" s="4"/>
      <c r="GG35" s="4"/>
      <c r="GH35" s="4"/>
      <c r="GI35" s="4"/>
      <c r="GJ35" s="4"/>
      <c r="GK35" s="4"/>
      <c r="GL35" s="4"/>
      <c r="GM35" s="4"/>
      <c r="GN35" s="4"/>
      <c r="GO35" s="4"/>
      <c r="GP35" s="4"/>
      <c r="GQ35" s="4"/>
      <c r="GR35" s="4"/>
      <c r="GS35" s="4"/>
      <c r="GT35" s="4"/>
      <c r="GU35" s="4"/>
      <c r="GV35" s="4"/>
      <c r="GW35" s="4"/>
      <c r="GX35" s="4">
        <v>0</v>
      </c>
    </row>
    <row r="37" spans="1:245" x14ac:dyDescent="0.2">
      <c r="A37" s="5">
        <v>50</v>
      </c>
      <c r="B37" s="5">
        <v>0</v>
      </c>
      <c r="C37" s="5">
        <v>0</v>
      </c>
      <c r="D37" s="5">
        <v>1</v>
      </c>
      <c r="E37" s="5">
        <v>201</v>
      </c>
      <c r="F37" s="5">
        <f>ROUND(Source!O35,O37)</f>
        <v>45036</v>
      </c>
      <c r="G37" s="5" t="s">
        <v>40</v>
      </c>
      <c r="H37" s="5" t="s">
        <v>41</v>
      </c>
      <c r="I37" s="5"/>
      <c r="J37" s="5"/>
      <c r="K37" s="5">
        <v>-201</v>
      </c>
      <c r="L37" s="5">
        <v>1</v>
      </c>
      <c r="M37" s="5">
        <v>3</v>
      </c>
      <c r="N37" s="5" t="s">
        <v>3</v>
      </c>
      <c r="O37" s="5">
        <v>2</v>
      </c>
      <c r="P37" s="5">
        <f>ROUND(Source!DG35,O37)</f>
        <v>45036</v>
      </c>
      <c r="Q37" s="5"/>
      <c r="R37" s="5"/>
      <c r="S37" s="5"/>
      <c r="T37" s="5"/>
      <c r="U37" s="5"/>
      <c r="V37" s="5"/>
      <c r="W37" s="5"/>
    </row>
    <row r="38" spans="1:245" x14ac:dyDescent="0.2">
      <c r="A38" s="5">
        <v>50</v>
      </c>
      <c r="B38" s="5">
        <v>0</v>
      </c>
      <c r="C38" s="5">
        <v>0</v>
      </c>
      <c r="D38" s="5">
        <v>1</v>
      </c>
      <c r="E38" s="5">
        <v>202</v>
      </c>
      <c r="F38" s="5">
        <f>ROUND(Source!P35,O38)</f>
        <v>0</v>
      </c>
      <c r="G38" s="5" t="s">
        <v>42</v>
      </c>
      <c r="H38" s="5" t="s">
        <v>43</v>
      </c>
      <c r="I38" s="5"/>
      <c r="J38" s="5"/>
      <c r="K38" s="5">
        <v>-202</v>
      </c>
      <c r="L38" s="5">
        <v>2</v>
      </c>
      <c r="M38" s="5">
        <v>3</v>
      </c>
      <c r="N38" s="5" t="s">
        <v>3</v>
      </c>
      <c r="O38" s="5">
        <v>2</v>
      </c>
      <c r="P38" s="5">
        <f>ROUND(Source!DH35,O38)</f>
        <v>0</v>
      </c>
      <c r="Q38" s="5"/>
      <c r="R38" s="5"/>
      <c r="S38" s="5"/>
      <c r="T38" s="5"/>
      <c r="U38" s="5"/>
      <c r="V38" s="5"/>
      <c r="W38" s="5"/>
    </row>
    <row r="39" spans="1:245" x14ac:dyDescent="0.2">
      <c r="A39" s="5">
        <v>50</v>
      </c>
      <c r="B39" s="5">
        <v>0</v>
      </c>
      <c r="C39" s="5">
        <v>0</v>
      </c>
      <c r="D39" s="5">
        <v>1</v>
      </c>
      <c r="E39" s="5">
        <v>222</v>
      </c>
      <c r="F39" s="5">
        <f>ROUND(Source!AO35,O39)</f>
        <v>0</v>
      </c>
      <c r="G39" s="5" t="s">
        <v>44</v>
      </c>
      <c r="H39" s="5" t="s">
        <v>45</v>
      </c>
      <c r="I39" s="5"/>
      <c r="J39" s="5"/>
      <c r="K39" s="5">
        <v>-222</v>
      </c>
      <c r="L39" s="5">
        <v>3</v>
      </c>
      <c r="M39" s="5">
        <v>3</v>
      </c>
      <c r="N39" s="5" t="s">
        <v>3</v>
      </c>
      <c r="O39" s="5">
        <v>2</v>
      </c>
      <c r="P39" s="5">
        <f>ROUND(Source!EG35,O39)</f>
        <v>0</v>
      </c>
      <c r="Q39" s="5"/>
      <c r="R39" s="5"/>
      <c r="S39" s="5"/>
      <c r="T39" s="5"/>
      <c r="U39" s="5"/>
      <c r="V39" s="5"/>
      <c r="W39" s="5"/>
    </row>
    <row r="40" spans="1:245" x14ac:dyDescent="0.2">
      <c r="A40" s="5">
        <v>50</v>
      </c>
      <c r="B40" s="5">
        <v>0</v>
      </c>
      <c r="C40" s="5">
        <v>0</v>
      </c>
      <c r="D40" s="5">
        <v>1</v>
      </c>
      <c r="E40" s="5">
        <v>225</v>
      </c>
      <c r="F40" s="5">
        <f>ROUND(Source!AV35,O40)</f>
        <v>0</v>
      </c>
      <c r="G40" s="5" t="s">
        <v>46</v>
      </c>
      <c r="H40" s="5" t="s">
        <v>47</v>
      </c>
      <c r="I40" s="5"/>
      <c r="J40" s="5"/>
      <c r="K40" s="5">
        <v>-225</v>
      </c>
      <c r="L40" s="5">
        <v>4</v>
      </c>
      <c r="M40" s="5">
        <v>3</v>
      </c>
      <c r="N40" s="5" t="s">
        <v>3</v>
      </c>
      <c r="O40" s="5">
        <v>2</v>
      </c>
      <c r="P40" s="5">
        <f>ROUND(Source!EN35,O40)</f>
        <v>0</v>
      </c>
      <c r="Q40" s="5"/>
      <c r="R40" s="5"/>
      <c r="S40" s="5"/>
      <c r="T40" s="5"/>
      <c r="U40" s="5"/>
      <c r="V40" s="5"/>
      <c r="W40" s="5"/>
    </row>
    <row r="41" spans="1:245" x14ac:dyDescent="0.2">
      <c r="A41" s="5">
        <v>50</v>
      </c>
      <c r="B41" s="5">
        <v>0</v>
      </c>
      <c r="C41" s="5">
        <v>0</v>
      </c>
      <c r="D41" s="5">
        <v>1</v>
      </c>
      <c r="E41" s="5">
        <v>226</v>
      </c>
      <c r="F41" s="5">
        <f>ROUND(Source!AW35,O41)</f>
        <v>0</v>
      </c>
      <c r="G41" s="5" t="s">
        <v>48</v>
      </c>
      <c r="H41" s="5" t="s">
        <v>49</v>
      </c>
      <c r="I41" s="5"/>
      <c r="J41" s="5"/>
      <c r="K41" s="5">
        <v>-226</v>
      </c>
      <c r="L41" s="5">
        <v>5</v>
      </c>
      <c r="M41" s="5">
        <v>3</v>
      </c>
      <c r="N41" s="5" t="s">
        <v>3</v>
      </c>
      <c r="O41" s="5">
        <v>2</v>
      </c>
      <c r="P41" s="5">
        <f>ROUND(Source!EO35,O41)</f>
        <v>0</v>
      </c>
      <c r="Q41" s="5"/>
      <c r="R41" s="5"/>
      <c r="S41" s="5"/>
      <c r="T41" s="5"/>
      <c r="U41" s="5"/>
      <c r="V41" s="5"/>
      <c r="W41" s="5"/>
    </row>
    <row r="42" spans="1:245" x14ac:dyDescent="0.2">
      <c r="A42" s="5">
        <v>50</v>
      </c>
      <c r="B42" s="5">
        <v>0</v>
      </c>
      <c r="C42" s="5">
        <v>0</v>
      </c>
      <c r="D42" s="5">
        <v>1</v>
      </c>
      <c r="E42" s="5">
        <v>227</v>
      </c>
      <c r="F42" s="5">
        <f>ROUND(Source!AX35,O42)</f>
        <v>0</v>
      </c>
      <c r="G42" s="5" t="s">
        <v>50</v>
      </c>
      <c r="H42" s="5" t="s">
        <v>51</v>
      </c>
      <c r="I42" s="5"/>
      <c r="J42" s="5"/>
      <c r="K42" s="5">
        <v>-227</v>
      </c>
      <c r="L42" s="5">
        <v>6</v>
      </c>
      <c r="M42" s="5">
        <v>3</v>
      </c>
      <c r="N42" s="5" t="s">
        <v>3</v>
      </c>
      <c r="O42" s="5">
        <v>2</v>
      </c>
      <c r="P42" s="5">
        <f>ROUND(Source!EP35,O42)</f>
        <v>0</v>
      </c>
      <c r="Q42" s="5"/>
      <c r="R42" s="5"/>
      <c r="S42" s="5"/>
      <c r="T42" s="5"/>
      <c r="U42" s="5"/>
      <c r="V42" s="5"/>
      <c r="W42" s="5"/>
    </row>
    <row r="43" spans="1:245" x14ac:dyDescent="0.2">
      <c r="A43" s="5">
        <v>50</v>
      </c>
      <c r="B43" s="5">
        <v>0</v>
      </c>
      <c r="C43" s="5">
        <v>0</v>
      </c>
      <c r="D43" s="5">
        <v>1</v>
      </c>
      <c r="E43" s="5">
        <v>228</v>
      </c>
      <c r="F43" s="5">
        <f>ROUND(Source!AY35,O43)</f>
        <v>0</v>
      </c>
      <c r="G43" s="5" t="s">
        <v>52</v>
      </c>
      <c r="H43" s="5" t="s">
        <v>53</v>
      </c>
      <c r="I43" s="5"/>
      <c r="J43" s="5"/>
      <c r="K43" s="5">
        <v>-228</v>
      </c>
      <c r="L43" s="5">
        <v>7</v>
      </c>
      <c r="M43" s="5">
        <v>3</v>
      </c>
      <c r="N43" s="5" t="s">
        <v>3</v>
      </c>
      <c r="O43" s="5">
        <v>2</v>
      </c>
      <c r="P43" s="5">
        <f>ROUND(Source!EQ35,O43)</f>
        <v>0</v>
      </c>
      <c r="Q43" s="5"/>
      <c r="R43" s="5"/>
      <c r="S43" s="5"/>
      <c r="T43" s="5"/>
      <c r="U43" s="5"/>
      <c r="V43" s="5"/>
      <c r="W43" s="5"/>
    </row>
    <row r="44" spans="1:245" x14ac:dyDescent="0.2">
      <c r="A44" s="5">
        <v>50</v>
      </c>
      <c r="B44" s="5">
        <v>0</v>
      </c>
      <c r="C44" s="5">
        <v>0</v>
      </c>
      <c r="D44" s="5">
        <v>1</v>
      </c>
      <c r="E44" s="5">
        <v>216</v>
      </c>
      <c r="F44" s="5">
        <f>ROUND(Source!AP35,O44)</f>
        <v>0</v>
      </c>
      <c r="G44" s="5" t="s">
        <v>54</v>
      </c>
      <c r="H44" s="5" t="s">
        <v>55</v>
      </c>
      <c r="I44" s="5"/>
      <c r="J44" s="5"/>
      <c r="K44" s="5">
        <v>-216</v>
      </c>
      <c r="L44" s="5">
        <v>8</v>
      </c>
      <c r="M44" s="5">
        <v>3</v>
      </c>
      <c r="N44" s="5" t="s">
        <v>3</v>
      </c>
      <c r="O44" s="5">
        <v>2</v>
      </c>
      <c r="P44" s="5">
        <f>ROUND(Source!EH35,O44)</f>
        <v>0</v>
      </c>
      <c r="Q44" s="5"/>
      <c r="R44" s="5"/>
      <c r="S44" s="5"/>
      <c r="T44" s="5"/>
      <c r="U44" s="5"/>
      <c r="V44" s="5"/>
      <c r="W44" s="5"/>
    </row>
    <row r="45" spans="1:245" x14ac:dyDescent="0.2">
      <c r="A45" s="5">
        <v>50</v>
      </c>
      <c r="B45" s="5">
        <v>0</v>
      </c>
      <c r="C45" s="5">
        <v>0</v>
      </c>
      <c r="D45" s="5">
        <v>1</v>
      </c>
      <c r="E45" s="5">
        <v>223</v>
      </c>
      <c r="F45" s="5">
        <f>ROUND(Source!AQ35,O45)</f>
        <v>0</v>
      </c>
      <c r="G45" s="5" t="s">
        <v>56</v>
      </c>
      <c r="H45" s="5" t="s">
        <v>57</v>
      </c>
      <c r="I45" s="5"/>
      <c r="J45" s="5"/>
      <c r="K45" s="5">
        <v>-223</v>
      </c>
      <c r="L45" s="5">
        <v>9</v>
      </c>
      <c r="M45" s="5">
        <v>3</v>
      </c>
      <c r="N45" s="5" t="s">
        <v>3</v>
      </c>
      <c r="O45" s="5">
        <v>2</v>
      </c>
      <c r="P45" s="5">
        <f>ROUND(Source!EI35,O45)</f>
        <v>0</v>
      </c>
      <c r="Q45" s="5"/>
      <c r="R45" s="5"/>
      <c r="S45" s="5"/>
      <c r="T45" s="5"/>
      <c r="U45" s="5"/>
      <c r="V45" s="5"/>
      <c r="W45" s="5"/>
    </row>
    <row r="46" spans="1:245" x14ac:dyDescent="0.2">
      <c r="A46" s="5">
        <v>50</v>
      </c>
      <c r="B46" s="5">
        <v>0</v>
      </c>
      <c r="C46" s="5">
        <v>0</v>
      </c>
      <c r="D46" s="5">
        <v>1</v>
      </c>
      <c r="E46" s="5">
        <v>229</v>
      </c>
      <c r="F46" s="5">
        <f>ROUND(Source!AZ35,O46)</f>
        <v>0</v>
      </c>
      <c r="G46" s="5" t="s">
        <v>58</v>
      </c>
      <c r="H46" s="5" t="s">
        <v>59</v>
      </c>
      <c r="I46" s="5"/>
      <c r="J46" s="5"/>
      <c r="K46" s="5">
        <v>-229</v>
      </c>
      <c r="L46" s="5">
        <v>10</v>
      </c>
      <c r="M46" s="5">
        <v>3</v>
      </c>
      <c r="N46" s="5" t="s">
        <v>3</v>
      </c>
      <c r="O46" s="5">
        <v>2</v>
      </c>
      <c r="P46" s="5">
        <f>ROUND(Source!ER35,O46)</f>
        <v>0</v>
      </c>
      <c r="Q46" s="5"/>
      <c r="R46" s="5"/>
      <c r="S46" s="5"/>
      <c r="T46" s="5"/>
      <c r="U46" s="5"/>
      <c r="V46" s="5"/>
      <c r="W46" s="5"/>
    </row>
    <row r="47" spans="1:245" x14ac:dyDescent="0.2">
      <c r="A47" s="5">
        <v>50</v>
      </c>
      <c r="B47" s="5">
        <v>0</v>
      </c>
      <c r="C47" s="5">
        <v>0</v>
      </c>
      <c r="D47" s="5">
        <v>1</v>
      </c>
      <c r="E47" s="5">
        <v>203</v>
      </c>
      <c r="F47" s="5">
        <f>ROUND(Source!Q35,O47)</f>
        <v>0</v>
      </c>
      <c r="G47" s="5" t="s">
        <v>60</v>
      </c>
      <c r="H47" s="5" t="s">
        <v>61</v>
      </c>
      <c r="I47" s="5"/>
      <c r="J47" s="5"/>
      <c r="K47" s="5">
        <v>-203</v>
      </c>
      <c r="L47" s="5">
        <v>11</v>
      </c>
      <c r="M47" s="5">
        <v>3</v>
      </c>
      <c r="N47" s="5" t="s">
        <v>3</v>
      </c>
      <c r="O47" s="5">
        <v>2</v>
      </c>
      <c r="P47" s="5">
        <f>ROUND(Source!DI35,O47)</f>
        <v>0</v>
      </c>
      <c r="Q47" s="5"/>
      <c r="R47" s="5"/>
      <c r="S47" s="5"/>
      <c r="T47" s="5"/>
      <c r="U47" s="5"/>
      <c r="V47" s="5"/>
      <c r="W47" s="5"/>
    </row>
    <row r="48" spans="1:245" x14ac:dyDescent="0.2">
      <c r="A48" s="5">
        <v>50</v>
      </c>
      <c r="B48" s="5">
        <v>0</v>
      </c>
      <c r="C48" s="5">
        <v>0</v>
      </c>
      <c r="D48" s="5">
        <v>1</v>
      </c>
      <c r="E48" s="5">
        <v>231</v>
      </c>
      <c r="F48" s="5">
        <f>ROUND(Source!BB35,O48)</f>
        <v>0</v>
      </c>
      <c r="G48" s="5" t="s">
        <v>62</v>
      </c>
      <c r="H48" s="5" t="s">
        <v>63</v>
      </c>
      <c r="I48" s="5"/>
      <c r="J48" s="5"/>
      <c r="K48" s="5">
        <v>-231</v>
      </c>
      <c r="L48" s="5">
        <v>12</v>
      </c>
      <c r="M48" s="5">
        <v>3</v>
      </c>
      <c r="N48" s="5" t="s">
        <v>3</v>
      </c>
      <c r="O48" s="5">
        <v>2</v>
      </c>
      <c r="P48" s="5">
        <f>ROUND(Source!ET35,O48)</f>
        <v>0</v>
      </c>
      <c r="Q48" s="5"/>
      <c r="R48" s="5"/>
      <c r="S48" s="5"/>
      <c r="T48" s="5"/>
      <c r="U48" s="5"/>
      <c r="V48" s="5"/>
      <c r="W48" s="5"/>
    </row>
    <row r="49" spans="1:23" x14ac:dyDescent="0.2">
      <c r="A49" s="5">
        <v>50</v>
      </c>
      <c r="B49" s="5">
        <v>0</v>
      </c>
      <c r="C49" s="5">
        <v>0</v>
      </c>
      <c r="D49" s="5">
        <v>1</v>
      </c>
      <c r="E49" s="5">
        <v>204</v>
      </c>
      <c r="F49" s="5">
        <f>ROUND(Source!R35,O49)</f>
        <v>0</v>
      </c>
      <c r="G49" s="5" t="s">
        <v>64</v>
      </c>
      <c r="H49" s="5" t="s">
        <v>65</v>
      </c>
      <c r="I49" s="5"/>
      <c r="J49" s="5"/>
      <c r="K49" s="5">
        <v>-204</v>
      </c>
      <c r="L49" s="5">
        <v>13</v>
      </c>
      <c r="M49" s="5">
        <v>3</v>
      </c>
      <c r="N49" s="5" t="s">
        <v>3</v>
      </c>
      <c r="O49" s="5">
        <v>2</v>
      </c>
      <c r="P49" s="5">
        <f>ROUND(Source!DJ35,O49)</f>
        <v>0</v>
      </c>
      <c r="Q49" s="5"/>
      <c r="R49" s="5"/>
      <c r="S49" s="5"/>
      <c r="T49" s="5"/>
      <c r="U49" s="5"/>
      <c r="V49" s="5"/>
      <c r="W49" s="5"/>
    </row>
    <row r="50" spans="1:23" x14ac:dyDescent="0.2">
      <c r="A50" s="5">
        <v>50</v>
      </c>
      <c r="B50" s="5">
        <v>0</v>
      </c>
      <c r="C50" s="5">
        <v>0</v>
      </c>
      <c r="D50" s="5">
        <v>1</v>
      </c>
      <c r="E50" s="5">
        <v>205</v>
      </c>
      <c r="F50" s="5">
        <f>ROUND(Source!S35,O50)</f>
        <v>45036</v>
      </c>
      <c r="G50" s="5" t="s">
        <v>66</v>
      </c>
      <c r="H50" s="5" t="s">
        <v>67</v>
      </c>
      <c r="I50" s="5"/>
      <c r="J50" s="5"/>
      <c r="K50" s="5">
        <v>-205</v>
      </c>
      <c r="L50" s="5">
        <v>14</v>
      </c>
      <c r="M50" s="5">
        <v>3</v>
      </c>
      <c r="N50" s="5" t="s">
        <v>3</v>
      </c>
      <c r="O50" s="5">
        <v>2</v>
      </c>
      <c r="P50" s="5">
        <f>ROUND(Source!DK35,O50)</f>
        <v>45036</v>
      </c>
      <c r="Q50" s="5"/>
      <c r="R50" s="5"/>
      <c r="S50" s="5"/>
      <c r="T50" s="5"/>
      <c r="U50" s="5"/>
      <c r="V50" s="5"/>
      <c r="W50" s="5"/>
    </row>
    <row r="51" spans="1:23" x14ac:dyDescent="0.2">
      <c r="A51" s="5">
        <v>50</v>
      </c>
      <c r="B51" s="5">
        <v>0</v>
      </c>
      <c r="C51" s="5">
        <v>0</v>
      </c>
      <c r="D51" s="5">
        <v>1</v>
      </c>
      <c r="E51" s="5">
        <v>232</v>
      </c>
      <c r="F51" s="5">
        <f>ROUND(Source!BC35,O51)</f>
        <v>0</v>
      </c>
      <c r="G51" s="5" t="s">
        <v>68</v>
      </c>
      <c r="H51" s="5" t="s">
        <v>69</v>
      </c>
      <c r="I51" s="5"/>
      <c r="J51" s="5"/>
      <c r="K51" s="5">
        <v>-232</v>
      </c>
      <c r="L51" s="5">
        <v>15</v>
      </c>
      <c r="M51" s="5">
        <v>3</v>
      </c>
      <c r="N51" s="5" t="s">
        <v>3</v>
      </c>
      <c r="O51" s="5">
        <v>2</v>
      </c>
      <c r="P51" s="5">
        <f>ROUND(Source!EU35,O51)</f>
        <v>0</v>
      </c>
      <c r="Q51" s="5"/>
      <c r="R51" s="5"/>
      <c r="S51" s="5"/>
      <c r="T51" s="5"/>
      <c r="U51" s="5"/>
      <c r="V51" s="5"/>
      <c r="W51" s="5"/>
    </row>
    <row r="52" spans="1:23" x14ac:dyDescent="0.2">
      <c r="A52" s="5">
        <v>50</v>
      </c>
      <c r="B52" s="5">
        <v>0</v>
      </c>
      <c r="C52" s="5">
        <v>0</v>
      </c>
      <c r="D52" s="5">
        <v>1</v>
      </c>
      <c r="E52" s="5">
        <v>214</v>
      </c>
      <c r="F52" s="5">
        <f>ROUND(Source!AS35,O52)</f>
        <v>45036</v>
      </c>
      <c r="G52" s="5" t="s">
        <v>70</v>
      </c>
      <c r="H52" s="5" t="s">
        <v>71</v>
      </c>
      <c r="I52" s="5"/>
      <c r="J52" s="5"/>
      <c r="K52" s="5">
        <v>-214</v>
      </c>
      <c r="L52" s="5">
        <v>16</v>
      </c>
      <c r="M52" s="5">
        <v>3</v>
      </c>
      <c r="N52" s="5" t="s">
        <v>3</v>
      </c>
      <c r="O52" s="5">
        <v>2</v>
      </c>
      <c r="P52" s="5">
        <f>ROUND(Source!EK35,O52)</f>
        <v>45036</v>
      </c>
      <c r="Q52" s="5"/>
      <c r="R52" s="5"/>
      <c r="S52" s="5"/>
      <c r="T52" s="5"/>
      <c r="U52" s="5"/>
      <c r="V52" s="5"/>
      <c r="W52" s="5"/>
    </row>
    <row r="53" spans="1:23" x14ac:dyDescent="0.2">
      <c r="A53" s="5">
        <v>50</v>
      </c>
      <c r="B53" s="5">
        <v>0</v>
      </c>
      <c r="C53" s="5">
        <v>0</v>
      </c>
      <c r="D53" s="5">
        <v>1</v>
      </c>
      <c r="E53" s="5">
        <v>215</v>
      </c>
      <c r="F53" s="5">
        <f>ROUND(Source!AT35,O53)</f>
        <v>0</v>
      </c>
      <c r="G53" s="5" t="s">
        <v>72</v>
      </c>
      <c r="H53" s="5" t="s">
        <v>73</v>
      </c>
      <c r="I53" s="5"/>
      <c r="J53" s="5"/>
      <c r="K53" s="5">
        <v>-215</v>
      </c>
      <c r="L53" s="5">
        <v>17</v>
      </c>
      <c r="M53" s="5">
        <v>3</v>
      </c>
      <c r="N53" s="5" t="s">
        <v>3</v>
      </c>
      <c r="O53" s="5">
        <v>2</v>
      </c>
      <c r="P53" s="5">
        <f>ROUND(Source!EL35,O53)</f>
        <v>0</v>
      </c>
      <c r="Q53" s="5"/>
      <c r="R53" s="5"/>
      <c r="S53" s="5"/>
      <c r="T53" s="5"/>
      <c r="U53" s="5"/>
      <c r="V53" s="5"/>
      <c r="W53" s="5"/>
    </row>
    <row r="54" spans="1:23" x14ac:dyDescent="0.2">
      <c r="A54" s="5">
        <v>50</v>
      </c>
      <c r="B54" s="5">
        <v>0</v>
      </c>
      <c r="C54" s="5">
        <v>0</v>
      </c>
      <c r="D54" s="5">
        <v>1</v>
      </c>
      <c r="E54" s="5">
        <v>217</v>
      </c>
      <c r="F54" s="5">
        <f>ROUND(Source!AU35,O54)</f>
        <v>0</v>
      </c>
      <c r="G54" s="5" t="s">
        <v>74</v>
      </c>
      <c r="H54" s="5" t="s">
        <v>75</v>
      </c>
      <c r="I54" s="5"/>
      <c r="J54" s="5"/>
      <c r="K54" s="5">
        <v>-217</v>
      </c>
      <c r="L54" s="5">
        <v>18</v>
      </c>
      <c r="M54" s="5">
        <v>3</v>
      </c>
      <c r="N54" s="5" t="s">
        <v>3</v>
      </c>
      <c r="O54" s="5">
        <v>2</v>
      </c>
      <c r="P54" s="5">
        <f>ROUND(Source!EM35,O54)</f>
        <v>0</v>
      </c>
      <c r="Q54" s="5"/>
      <c r="R54" s="5"/>
      <c r="S54" s="5"/>
      <c r="T54" s="5"/>
      <c r="U54" s="5"/>
      <c r="V54" s="5"/>
      <c r="W54" s="5"/>
    </row>
    <row r="55" spans="1:23" x14ac:dyDescent="0.2">
      <c r="A55" s="5">
        <v>50</v>
      </c>
      <c r="B55" s="5">
        <v>0</v>
      </c>
      <c r="C55" s="5">
        <v>0</v>
      </c>
      <c r="D55" s="5">
        <v>1</v>
      </c>
      <c r="E55" s="5">
        <v>230</v>
      </c>
      <c r="F55" s="5">
        <f>ROUND(Source!BA35,O55)</f>
        <v>0</v>
      </c>
      <c r="G55" s="5" t="s">
        <v>76</v>
      </c>
      <c r="H55" s="5" t="s">
        <v>77</v>
      </c>
      <c r="I55" s="5"/>
      <c r="J55" s="5"/>
      <c r="K55" s="5">
        <v>-230</v>
      </c>
      <c r="L55" s="5">
        <v>19</v>
      </c>
      <c r="M55" s="5">
        <v>3</v>
      </c>
      <c r="N55" s="5" t="s">
        <v>3</v>
      </c>
      <c r="O55" s="5">
        <v>2</v>
      </c>
      <c r="P55" s="5">
        <f>ROUND(Source!ES35,O55)</f>
        <v>0</v>
      </c>
      <c r="Q55" s="5"/>
      <c r="R55" s="5"/>
      <c r="S55" s="5"/>
      <c r="T55" s="5"/>
      <c r="U55" s="5"/>
      <c r="V55" s="5"/>
      <c r="W55" s="5"/>
    </row>
    <row r="56" spans="1:23" x14ac:dyDescent="0.2">
      <c r="A56" s="5">
        <v>50</v>
      </c>
      <c r="B56" s="5">
        <v>0</v>
      </c>
      <c r="C56" s="5">
        <v>0</v>
      </c>
      <c r="D56" s="5">
        <v>1</v>
      </c>
      <c r="E56" s="5">
        <v>206</v>
      </c>
      <c r="F56" s="5">
        <f>ROUND(Source!T35,O56)</f>
        <v>0</v>
      </c>
      <c r="G56" s="5" t="s">
        <v>78</v>
      </c>
      <c r="H56" s="5" t="s">
        <v>79</v>
      </c>
      <c r="I56" s="5"/>
      <c r="J56" s="5"/>
      <c r="K56" s="5">
        <v>-206</v>
      </c>
      <c r="L56" s="5">
        <v>20</v>
      </c>
      <c r="M56" s="5">
        <v>3</v>
      </c>
      <c r="N56" s="5" t="s">
        <v>3</v>
      </c>
      <c r="O56" s="5">
        <v>2</v>
      </c>
      <c r="P56" s="5">
        <f>ROUND(Source!DL35,O56)</f>
        <v>0</v>
      </c>
      <c r="Q56" s="5"/>
      <c r="R56" s="5"/>
      <c r="S56" s="5"/>
      <c r="T56" s="5"/>
      <c r="U56" s="5"/>
      <c r="V56" s="5"/>
      <c r="W56" s="5"/>
    </row>
    <row r="57" spans="1:23" x14ac:dyDescent="0.2">
      <c r="A57" s="5">
        <v>50</v>
      </c>
      <c r="B57" s="5">
        <v>0</v>
      </c>
      <c r="C57" s="5">
        <v>0</v>
      </c>
      <c r="D57" s="5">
        <v>1</v>
      </c>
      <c r="E57" s="5">
        <v>207</v>
      </c>
      <c r="F57" s="5">
        <f>Source!U35</f>
        <v>0</v>
      </c>
      <c r="G57" s="5" t="s">
        <v>80</v>
      </c>
      <c r="H57" s="5" t="s">
        <v>81</v>
      </c>
      <c r="I57" s="5"/>
      <c r="J57" s="5"/>
      <c r="K57" s="5">
        <v>-207</v>
      </c>
      <c r="L57" s="5">
        <v>21</v>
      </c>
      <c r="M57" s="5">
        <v>3</v>
      </c>
      <c r="N57" s="5" t="s">
        <v>3</v>
      </c>
      <c r="O57" s="5">
        <v>-1</v>
      </c>
      <c r="P57" s="5">
        <f>Source!DM35</f>
        <v>0</v>
      </c>
      <c r="Q57" s="5"/>
      <c r="R57" s="5"/>
      <c r="S57" s="5"/>
      <c r="T57" s="5"/>
      <c r="U57" s="5"/>
      <c r="V57" s="5"/>
      <c r="W57" s="5"/>
    </row>
    <row r="58" spans="1:23" x14ac:dyDescent="0.2">
      <c r="A58" s="5">
        <v>50</v>
      </c>
      <c r="B58" s="5">
        <v>0</v>
      </c>
      <c r="C58" s="5">
        <v>0</v>
      </c>
      <c r="D58" s="5">
        <v>1</v>
      </c>
      <c r="E58" s="5">
        <v>208</v>
      </c>
      <c r="F58" s="5">
        <f>Source!V35</f>
        <v>0</v>
      </c>
      <c r="G58" s="5" t="s">
        <v>82</v>
      </c>
      <c r="H58" s="5" t="s">
        <v>83</v>
      </c>
      <c r="I58" s="5"/>
      <c r="J58" s="5"/>
      <c r="K58" s="5">
        <v>-208</v>
      </c>
      <c r="L58" s="5">
        <v>22</v>
      </c>
      <c r="M58" s="5">
        <v>3</v>
      </c>
      <c r="N58" s="5" t="s">
        <v>3</v>
      </c>
      <c r="O58" s="5">
        <v>-1</v>
      </c>
      <c r="P58" s="5">
        <f>Source!DN35</f>
        <v>0</v>
      </c>
      <c r="Q58" s="5"/>
      <c r="R58" s="5"/>
      <c r="S58" s="5"/>
      <c r="T58" s="5"/>
      <c r="U58" s="5"/>
      <c r="V58" s="5"/>
      <c r="W58" s="5"/>
    </row>
    <row r="59" spans="1:23" x14ac:dyDescent="0.2">
      <c r="A59" s="5">
        <v>50</v>
      </c>
      <c r="B59" s="5">
        <v>0</v>
      </c>
      <c r="C59" s="5">
        <v>0</v>
      </c>
      <c r="D59" s="5">
        <v>1</v>
      </c>
      <c r="E59" s="5">
        <v>209</v>
      </c>
      <c r="F59" s="5">
        <f>ROUND(Source!W35,O59)</f>
        <v>0</v>
      </c>
      <c r="G59" s="5" t="s">
        <v>84</v>
      </c>
      <c r="H59" s="5" t="s">
        <v>85</v>
      </c>
      <c r="I59" s="5"/>
      <c r="J59" s="5"/>
      <c r="K59" s="5">
        <v>-209</v>
      </c>
      <c r="L59" s="5">
        <v>23</v>
      </c>
      <c r="M59" s="5">
        <v>3</v>
      </c>
      <c r="N59" s="5" t="s">
        <v>3</v>
      </c>
      <c r="O59" s="5">
        <v>2</v>
      </c>
      <c r="P59" s="5">
        <f>ROUND(Source!DO35,O59)</f>
        <v>0</v>
      </c>
      <c r="Q59" s="5"/>
      <c r="R59" s="5"/>
      <c r="S59" s="5"/>
      <c r="T59" s="5"/>
      <c r="U59" s="5"/>
      <c r="V59" s="5"/>
      <c r="W59" s="5"/>
    </row>
    <row r="60" spans="1:23" x14ac:dyDescent="0.2">
      <c r="A60" s="5">
        <v>50</v>
      </c>
      <c r="B60" s="5">
        <v>0</v>
      </c>
      <c r="C60" s="5">
        <v>0</v>
      </c>
      <c r="D60" s="5">
        <v>1</v>
      </c>
      <c r="E60" s="5">
        <v>233</v>
      </c>
      <c r="F60" s="5">
        <f>ROUND(Source!BD35,O60)</f>
        <v>0</v>
      </c>
      <c r="G60" s="5" t="s">
        <v>86</v>
      </c>
      <c r="H60" s="5" t="s">
        <v>87</v>
      </c>
      <c r="I60" s="5"/>
      <c r="J60" s="5"/>
      <c r="K60" s="5">
        <v>-233</v>
      </c>
      <c r="L60" s="5">
        <v>24</v>
      </c>
      <c r="M60" s="5">
        <v>3</v>
      </c>
      <c r="N60" s="5" t="s">
        <v>3</v>
      </c>
      <c r="O60" s="5">
        <v>2</v>
      </c>
      <c r="P60" s="5">
        <f>ROUND(Source!EV35,O60)</f>
        <v>0</v>
      </c>
      <c r="Q60" s="5"/>
      <c r="R60" s="5"/>
      <c r="S60" s="5"/>
      <c r="T60" s="5"/>
      <c r="U60" s="5"/>
      <c r="V60" s="5"/>
      <c r="W60" s="5"/>
    </row>
    <row r="61" spans="1:23" x14ac:dyDescent="0.2">
      <c r="A61" s="5">
        <v>50</v>
      </c>
      <c r="B61" s="5">
        <v>0</v>
      </c>
      <c r="C61" s="5">
        <v>0</v>
      </c>
      <c r="D61" s="5">
        <v>1</v>
      </c>
      <c r="E61" s="5">
        <v>210</v>
      </c>
      <c r="F61" s="5">
        <f>ROUND(Source!X35,O61)</f>
        <v>0</v>
      </c>
      <c r="G61" s="5" t="s">
        <v>88</v>
      </c>
      <c r="H61" s="5" t="s">
        <v>89</v>
      </c>
      <c r="I61" s="5"/>
      <c r="J61" s="5"/>
      <c r="K61" s="5">
        <v>-210</v>
      </c>
      <c r="L61" s="5">
        <v>25</v>
      </c>
      <c r="M61" s="5">
        <v>3</v>
      </c>
      <c r="N61" s="5" t="s">
        <v>3</v>
      </c>
      <c r="O61" s="5">
        <v>2</v>
      </c>
      <c r="P61" s="5">
        <f>ROUND(Source!DP35,O61)</f>
        <v>0</v>
      </c>
      <c r="Q61" s="5"/>
      <c r="R61" s="5"/>
      <c r="S61" s="5"/>
      <c r="T61" s="5"/>
      <c r="U61" s="5"/>
      <c r="V61" s="5"/>
      <c r="W61" s="5"/>
    </row>
    <row r="62" spans="1:23" x14ac:dyDescent="0.2">
      <c r="A62" s="5">
        <v>50</v>
      </c>
      <c r="B62" s="5">
        <v>0</v>
      </c>
      <c r="C62" s="5">
        <v>0</v>
      </c>
      <c r="D62" s="5">
        <v>1</v>
      </c>
      <c r="E62" s="5">
        <v>211</v>
      </c>
      <c r="F62" s="5">
        <f>ROUND(Source!Y35,O62)</f>
        <v>0</v>
      </c>
      <c r="G62" s="5" t="s">
        <v>90</v>
      </c>
      <c r="H62" s="5" t="s">
        <v>91</v>
      </c>
      <c r="I62" s="5"/>
      <c r="J62" s="5"/>
      <c r="K62" s="5">
        <v>-211</v>
      </c>
      <c r="L62" s="5">
        <v>26</v>
      </c>
      <c r="M62" s="5">
        <v>3</v>
      </c>
      <c r="N62" s="5" t="s">
        <v>3</v>
      </c>
      <c r="O62" s="5">
        <v>2</v>
      </c>
      <c r="P62" s="5">
        <f>ROUND(Source!DQ35,O62)</f>
        <v>0</v>
      </c>
      <c r="Q62" s="5"/>
      <c r="R62" s="5"/>
      <c r="S62" s="5"/>
      <c r="T62" s="5"/>
      <c r="U62" s="5"/>
      <c r="V62" s="5"/>
      <c r="W62" s="5"/>
    </row>
    <row r="63" spans="1:23" x14ac:dyDescent="0.2">
      <c r="A63" s="5">
        <v>50</v>
      </c>
      <c r="B63" s="5">
        <v>0</v>
      </c>
      <c r="C63" s="5">
        <v>0</v>
      </c>
      <c r="D63" s="5">
        <v>1</v>
      </c>
      <c r="E63" s="5">
        <v>224</v>
      </c>
      <c r="F63" s="5">
        <f>ROUND(Source!AR35,O63)</f>
        <v>45036</v>
      </c>
      <c r="G63" s="5" t="s">
        <v>92</v>
      </c>
      <c r="H63" s="5" t="s">
        <v>93</v>
      </c>
      <c r="I63" s="5"/>
      <c r="J63" s="5"/>
      <c r="K63" s="5">
        <v>-224</v>
      </c>
      <c r="L63" s="5">
        <v>27</v>
      </c>
      <c r="M63" s="5">
        <v>3</v>
      </c>
      <c r="N63" s="5" t="s">
        <v>3</v>
      </c>
      <c r="O63" s="5">
        <v>2</v>
      </c>
      <c r="P63" s="5">
        <f>ROUND(Source!EJ35,O63)</f>
        <v>45036</v>
      </c>
      <c r="Q63" s="5"/>
      <c r="R63" s="5"/>
      <c r="S63" s="5"/>
      <c r="T63" s="5"/>
      <c r="U63" s="5"/>
      <c r="V63" s="5"/>
      <c r="W63" s="5"/>
    </row>
    <row r="65" spans="1:255" x14ac:dyDescent="0.2">
      <c r="A65" s="1">
        <v>4</v>
      </c>
      <c r="B65" s="1">
        <v>1</v>
      </c>
      <c r="C65" s="1"/>
      <c r="D65" s="1">
        <f>ROW(A151)</f>
        <v>151</v>
      </c>
      <c r="E65" s="1"/>
      <c r="F65" s="1" t="s">
        <v>24</v>
      </c>
      <c r="G65" s="1" t="s">
        <v>94</v>
      </c>
      <c r="H65" s="1" t="s">
        <v>3</v>
      </c>
      <c r="I65" s="1">
        <v>0</v>
      </c>
      <c r="J65" s="1"/>
      <c r="K65" s="1">
        <v>0</v>
      </c>
      <c r="L65" s="1"/>
      <c r="M65" s="1"/>
      <c r="N65" s="1"/>
      <c r="O65" s="1"/>
      <c r="P65" s="1"/>
      <c r="Q65" s="1"/>
      <c r="R65" s="1"/>
      <c r="S65" s="1"/>
      <c r="T65" s="1"/>
      <c r="U65" s="1" t="s">
        <v>3</v>
      </c>
      <c r="V65" s="1">
        <v>0</v>
      </c>
      <c r="W65" s="1"/>
      <c r="X65" s="1"/>
      <c r="Y65" s="1"/>
      <c r="Z65" s="1"/>
      <c r="AA65" s="1"/>
      <c r="AB65" s="1" t="s">
        <v>3</v>
      </c>
      <c r="AC65" s="1" t="s">
        <v>3</v>
      </c>
      <c r="AD65" s="1" t="s">
        <v>3</v>
      </c>
      <c r="AE65" s="1" t="s">
        <v>3</v>
      </c>
      <c r="AF65" s="1" t="s">
        <v>3</v>
      </c>
      <c r="AG65" s="1" t="s">
        <v>3</v>
      </c>
      <c r="AH65" s="1"/>
      <c r="AI65" s="1"/>
      <c r="AJ65" s="1"/>
      <c r="AK65" s="1"/>
      <c r="AL65" s="1"/>
      <c r="AM65" s="1"/>
      <c r="AN65" s="1"/>
      <c r="AO65" s="1"/>
      <c r="AP65" s="1" t="s">
        <v>3</v>
      </c>
      <c r="AQ65" s="1" t="s">
        <v>3</v>
      </c>
      <c r="AR65" s="1" t="s">
        <v>3</v>
      </c>
      <c r="AS65" s="1"/>
      <c r="AT65" s="1"/>
      <c r="AU65" s="1"/>
      <c r="AV65" s="1"/>
      <c r="AW65" s="1"/>
      <c r="AX65" s="1"/>
      <c r="AY65" s="1"/>
      <c r="AZ65" s="1" t="s">
        <v>3</v>
      </c>
      <c r="BA65" s="1"/>
      <c r="BB65" s="1" t="s">
        <v>3</v>
      </c>
      <c r="BC65" s="1" t="s">
        <v>3</v>
      </c>
      <c r="BD65" s="1" t="s">
        <v>3</v>
      </c>
      <c r="BE65" s="1" t="s">
        <v>3</v>
      </c>
      <c r="BF65" s="1" t="s">
        <v>3</v>
      </c>
      <c r="BG65" s="1" t="s">
        <v>3</v>
      </c>
      <c r="BH65" s="1" t="s">
        <v>3</v>
      </c>
      <c r="BI65" s="1" t="s">
        <v>3</v>
      </c>
      <c r="BJ65" s="1" t="s">
        <v>3</v>
      </c>
      <c r="BK65" s="1" t="s">
        <v>3</v>
      </c>
      <c r="BL65" s="1" t="s">
        <v>3</v>
      </c>
      <c r="BM65" s="1" t="s">
        <v>3</v>
      </c>
      <c r="BN65" s="1" t="s">
        <v>3</v>
      </c>
      <c r="BO65" s="1" t="s">
        <v>3</v>
      </c>
      <c r="BP65" s="1" t="s">
        <v>3</v>
      </c>
      <c r="BQ65" s="1"/>
      <c r="BR65" s="1"/>
      <c r="BS65" s="1"/>
      <c r="BT65" s="1"/>
      <c r="BU65" s="1"/>
      <c r="BV65" s="1"/>
      <c r="BW65" s="1"/>
      <c r="BX65" s="1">
        <v>0</v>
      </c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>
        <v>0</v>
      </c>
    </row>
    <row r="67" spans="1:255" x14ac:dyDescent="0.2">
      <c r="A67" s="3">
        <v>52</v>
      </c>
      <c r="B67" s="3">
        <f t="shared" ref="B67:G67" si="58">B151</f>
        <v>1</v>
      </c>
      <c r="C67" s="3">
        <f t="shared" si="58"/>
        <v>4</v>
      </c>
      <c r="D67" s="3">
        <f t="shared" si="58"/>
        <v>65</v>
      </c>
      <c r="E67" s="3">
        <f t="shared" si="58"/>
        <v>0</v>
      </c>
      <c r="F67" s="3" t="str">
        <f t="shared" si="58"/>
        <v>Новый раздел</v>
      </c>
      <c r="G67" s="3" t="str">
        <f t="shared" si="58"/>
        <v>Раздел 2. Основные объекты строительства</v>
      </c>
      <c r="H67" s="3"/>
      <c r="I67" s="3"/>
      <c r="J67" s="3"/>
      <c r="K67" s="3"/>
      <c r="L67" s="3"/>
      <c r="M67" s="3"/>
      <c r="N67" s="3"/>
      <c r="O67" s="3">
        <f t="shared" ref="O67:AT67" si="59">O151</f>
        <v>5038532.72</v>
      </c>
      <c r="P67" s="3">
        <f t="shared" si="59"/>
        <v>0</v>
      </c>
      <c r="Q67" s="3">
        <f t="shared" si="59"/>
        <v>0</v>
      </c>
      <c r="R67" s="3">
        <f t="shared" si="59"/>
        <v>0</v>
      </c>
      <c r="S67" s="3">
        <f t="shared" si="59"/>
        <v>5038532.72</v>
      </c>
      <c r="T67" s="3">
        <f t="shared" si="59"/>
        <v>0</v>
      </c>
      <c r="U67" s="3">
        <f t="shared" si="59"/>
        <v>0</v>
      </c>
      <c r="V67" s="3">
        <f t="shared" si="59"/>
        <v>0</v>
      </c>
      <c r="W67" s="3">
        <f t="shared" si="59"/>
        <v>0</v>
      </c>
      <c r="X67" s="3">
        <f t="shared" si="59"/>
        <v>0</v>
      </c>
      <c r="Y67" s="3">
        <f t="shared" si="59"/>
        <v>0</v>
      </c>
      <c r="Z67" s="3">
        <f t="shared" si="59"/>
        <v>0</v>
      </c>
      <c r="AA67" s="3">
        <f t="shared" si="59"/>
        <v>0</v>
      </c>
      <c r="AB67" s="3">
        <f t="shared" si="59"/>
        <v>5038532.72</v>
      </c>
      <c r="AC67" s="3">
        <f t="shared" si="59"/>
        <v>0</v>
      </c>
      <c r="AD67" s="3">
        <f t="shared" si="59"/>
        <v>0</v>
      </c>
      <c r="AE67" s="3">
        <f t="shared" si="59"/>
        <v>0</v>
      </c>
      <c r="AF67" s="3">
        <f t="shared" si="59"/>
        <v>5038532.72</v>
      </c>
      <c r="AG67" s="3">
        <f t="shared" si="59"/>
        <v>0</v>
      </c>
      <c r="AH67" s="3">
        <f t="shared" si="59"/>
        <v>0</v>
      </c>
      <c r="AI67" s="3">
        <f t="shared" si="59"/>
        <v>0</v>
      </c>
      <c r="AJ67" s="3">
        <f t="shared" si="59"/>
        <v>0</v>
      </c>
      <c r="AK67" s="3">
        <f t="shared" si="59"/>
        <v>0</v>
      </c>
      <c r="AL67" s="3">
        <f t="shared" si="59"/>
        <v>0</v>
      </c>
      <c r="AM67" s="3">
        <f t="shared" si="59"/>
        <v>0</v>
      </c>
      <c r="AN67" s="3">
        <f t="shared" si="59"/>
        <v>0</v>
      </c>
      <c r="AO67" s="3">
        <f t="shared" si="59"/>
        <v>0</v>
      </c>
      <c r="AP67" s="3">
        <f t="shared" si="59"/>
        <v>0</v>
      </c>
      <c r="AQ67" s="3">
        <f t="shared" si="59"/>
        <v>0</v>
      </c>
      <c r="AR67" s="3">
        <f t="shared" si="59"/>
        <v>5038532.72</v>
      </c>
      <c r="AS67" s="3">
        <f t="shared" si="59"/>
        <v>5038532.72</v>
      </c>
      <c r="AT67" s="3">
        <f t="shared" si="59"/>
        <v>0</v>
      </c>
      <c r="AU67" s="3">
        <f t="shared" ref="AU67:BZ67" si="60">AU151</f>
        <v>0</v>
      </c>
      <c r="AV67" s="3">
        <f t="shared" si="60"/>
        <v>0</v>
      </c>
      <c r="AW67" s="3">
        <f t="shared" si="60"/>
        <v>0</v>
      </c>
      <c r="AX67" s="3">
        <f t="shared" si="60"/>
        <v>0</v>
      </c>
      <c r="AY67" s="3">
        <f t="shared" si="60"/>
        <v>0</v>
      </c>
      <c r="AZ67" s="3">
        <f t="shared" si="60"/>
        <v>0</v>
      </c>
      <c r="BA67" s="3">
        <f t="shared" si="60"/>
        <v>0</v>
      </c>
      <c r="BB67" s="3">
        <f t="shared" si="60"/>
        <v>0</v>
      </c>
      <c r="BC67" s="3">
        <f t="shared" si="60"/>
        <v>0</v>
      </c>
      <c r="BD67" s="3">
        <f t="shared" si="60"/>
        <v>0</v>
      </c>
      <c r="BE67" s="3">
        <f t="shared" si="60"/>
        <v>0</v>
      </c>
      <c r="BF67" s="3">
        <f t="shared" si="60"/>
        <v>0</v>
      </c>
      <c r="BG67" s="3">
        <f t="shared" si="60"/>
        <v>0</v>
      </c>
      <c r="BH67" s="3">
        <f t="shared" si="60"/>
        <v>0</v>
      </c>
      <c r="BI67" s="3">
        <f t="shared" si="60"/>
        <v>0</v>
      </c>
      <c r="BJ67" s="3">
        <f t="shared" si="60"/>
        <v>0</v>
      </c>
      <c r="BK67" s="3">
        <f t="shared" si="60"/>
        <v>0</v>
      </c>
      <c r="BL67" s="3">
        <f t="shared" si="60"/>
        <v>0</v>
      </c>
      <c r="BM67" s="3">
        <f t="shared" si="60"/>
        <v>0</v>
      </c>
      <c r="BN67" s="3">
        <f t="shared" si="60"/>
        <v>0</v>
      </c>
      <c r="BO67" s="3">
        <f t="shared" si="60"/>
        <v>0</v>
      </c>
      <c r="BP67" s="3">
        <f t="shared" si="60"/>
        <v>0</v>
      </c>
      <c r="BQ67" s="3">
        <f t="shared" si="60"/>
        <v>0</v>
      </c>
      <c r="BR67" s="3">
        <f t="shared" si="60"/>
        <v>0</v>
      </c>
      <c r="BS67" s="3">
        <f t="shared" si="60"/>
        <v>0</v>
      </c>
      <c r="BT67" s="3">
        <f t="shared" si="60"/>
        <v>0</v>
      </c>
      <c r="BU67" s="3">
        <f t="shared" si="60"/>
        <v>0</v>
      </c>
      <c r="BV67" s="3">
        <f t="shared" si="60"/>
        <v>0</v>
      </c>
      <c r="BW67" s="3">
        <f t="shared" si="60"/>
        <v>0</v>
      </c>
      <c r="BX67" s="3">
        <f t="shared" si="60"/>
        <v>0</v>
      </c>
      <c r="BY67" s="3">
        <f t="shared" si="60"/>
        <v>0</v>
      </c>
      <c r="BZ67" s="3">
        <f t="shared" si="60"/>
        <v>0</v>
      </c>
      <c r="CA67" s="3">
        <f t="shared" ref="CA67:DF67" si="61">CA151</f>
        <v>5038532.72</v>
      </c>
      <c r="CB67" s="3">
        <f t="shared" si="61"/>
        <v>5038532.72</v>
      </c>
      <c r="CC67" s="3">
        <f t="shared" si="61"/>
        <v>0</v>
      </c>
      <c r="CD67" s="3">
        <f t="shared" si="61"/>
        <v>0</v>
      </c>
      <c r="CE67" s="3">
        <f t="shared" si="61"/>
        <v>0</v>
      </c>
      <c r="CF67" s="3">
        <f t="shared" si="61"/>
        <v>0</v>
      </c>
      <c r="CG67" s="3">
        <f t="shared" si="61"/>
        <v>0</v>
      </c>
      <c r="CH67" s="3">
        <f t="shared" si="61"/>
        <v>0</v>
      </c>
      <c r="CI67" s="3">
        <f t="shared" si="61"/>
        <v>0</v>
      </c>
      <c r="CJ67" s="3">
        <f t="shared" si="61"/>
        <v>0</v>
      </c>
      <c r="CK67" s="3">
        <f t="shared" si="61"/>
        <v>0</v>
      </c>
      <c r="CL67" s="3">
        <f t="shared" si="61"/>
        <v>0</v>
      </c>
      <c r="CM67" s="3">
        <f t="shared" si="61"/>
        <v>0</v>
      </c>
      <c r="CN67" s="3">
        <f t="shared" si="61"/>
        <v>0</v>
      </c>
      <c r="CO67" s="3">
        <f t="shared" si="61"/>
        <v>0</v>
      </c>
      <c r="CP67" s="3">
        <f t="shared" si="61"/>
        <v>0</v>
      </c>
      <c r="CQ67" s="3">
        <f t="shared" si="61"/>
        <v>0</v>
      </c>
      <c r="CR67" s="3">
        <f t="shared" si="61"/>
        <v>0</v>
      </c>
      <c r="CS67" s="3">
        <f t="shared" si="61"/>
        <v>0</v>
      </c>
      <c r="CT67" s="3">
        <f t="shared" si="61"/>
        <v>0</v>
      </c>
      <c r="CU67" s="3">
        <f t="shared" si="61"/>
        <v>0</v>
      </c>
      <c r="CV67" s="3">
        <f t="shared" si="61"/>
        <v>0</v>
      </c>
      <c r="CW67" s="3">
        <f t="shared" si="61"/>
        <v>0</v>
      </c>
      <c r="CX67" s="3">
        <f t="shared" si="61"/>
        <v>0</v>
      </c>
      <c r="CY67" s="3">
        <f t="shared" si="61"/>
        <v>0</v>
      </c>
      <c r="CZ67" s="3">
        <f t="shared" si="61"/>
        <v>0</v>
      </c>
      <c r="DA67" s="3">
        <f t="shared" si="61"/>
        <v>0</v>
      </c>
      <c r="DB67" s="3">
        <f t="shared" si="61"/>
        <v>0</v>
      </c>
      <c r="DC67" s="3">
        <f t="shared" si="61"/>
        <v>0</v>
      </c>
      <c r="DD67" s="3">
        <f t="shared" si="61"/>
        <v>0</v>
      </c>
      <c r="DE67" s="3">
        <f t="shared" si="61"/>
        <v>0</v>
      </c>
      <c r="DF67" s="3">
        <f t="shared" si="61"/>
        <v>0</v>
      </c>
      <c r="DG67" s="4">
        <f t="shared" ref="DG67:EL67" si="62">DG151</f>
        <v>5183489.17</v>
      </c>
      <c r="DH67" s="4">
        <f t="shared" si="62"/>
        <v>0</v>
      </c>
      <c r="DI67" s="4">
        <f t="shared" si="62"/>
        <v>0</v>
      </c>
      <c r="DJ67" s="4">
        <f t="shared" si="62"/>
        <v>0</v>
      </c>
      <c r="DK67" s="4">
        <f t="shared" si="62"/>
        <v>5183489.17</v>
      </c>
      <c r="DL67" s="4">
        <f t="shared" si="62"/>
        <v>0</v>
      </c>
      <c r="DM67" s="4">
        <f t="shared" si="62"/>
        <v>0</v>
      </c>
      <c r="DN67" s="4">
        <f t="shared" si="62"/>
        <v>0</v>
      </c>
      <c r="DO67" s="4">
        <f t="shared" si="62"/>
        <v>0</v>
      </c>
      <c r="DP67" s="4">
        <f t="shared" si="62"/>
        <v>0</v>
      </c>
      <c r="DQ67" s="4">
        <f t="shared" si="62"/>
        <v>0</v>
      </c>
      <c r="DR67" s="4">
        <f t="shared" si="62"/>
        <v>0</v>
      </c>
      <c r="DS67" s="4">
        <f t="shared" si="62"/>
        <v>0</v>
      </c>
      <c r="DT67" s="4">
        <f t="shared" si="62"/>
        <v>5183489.17</v>
      </c>
      <c r="DU67" s="4">
        <f t="shared" si="62"/>
        <v>0</v>
      </c>
      <c r="DV67" s="4">
        <f t="shared" si="62"/>
        <v>0</v>
      </c>
      <c r="DW67" s="4">
        <f t="shared" si="62"/>
        <v>0</v>
      </c>
      <c r="DX67" s="4">
        <f t="shared" si="62"/>
        <v>5183489.17</v>
      </c>
      <c r="DY67" s="4">
        <f t="shared" si="62"/>
        <v>0</v>
      </c>
      <c r="DZ67" s="4">
        <f t="shared" si="62"/>
        <v>0</v>
      </c>
      <c r="EA67" s="4">
        <f t="shared" si="62"/>
        <v>0</v>
      </c>
      <c r="EB67" s="4">
        <f t="shared" si="62"/>
        <v>0</v>
      </c>
      <c r="EC67" s="4">
        <f t="shared" si="62"/>
        <v>0</v>
      </c>
      <c r="ED67" s="4">
        <f t="shared" si="62"/>
        <v>0</v>
      </c>
      <c r="EE67" s="4">
        <f t="shared" si="62"/>
        <v>0</v>
      </c>
      <c r="EF67" s="4">
        <f t="shared" si="62"/>
        <v>0</v>
      </c>
      <c r="EG67" s="4">
        <f t="shared" si="62"/>
        <v>0</v>
      </c>
      <c r="EH67" s="4">
        <f t="shared" si="62"/>
        <v>0</v>
      </c>
      <c r="EI67" s="4">
        <f t="shared" si="62"/>
        <v>0</v>
      </c>
      <c r="EJ67" s="4">
        <f t="shared" si="62"/>
        <v>5183489.17</v>
      </c>
      <c r="EK67" s="4">
        <f t="shared" si="62"/>
        <v>5183489.17</v>
      </c>
      <c r="EL67" s="4">
        <f t="shared" si="62"/>
        <v>0</v>
      </c>
      <c r="EM67" s="4">
        <f t="shared" ref="EM67:FR67" si="63">EM151</f>
        <v>0</v>
      </c>
      <c r="EN67" s="4">
        <f t="shared" si="63"/>
        <v>0</v>
      </c>
      <c r="EO67" s="4">
        <f t="shared" si="63"/>
        <v>0</v>
      </c>
      <c r="EP67" s="4">
        <f t="shared" si="63"/>
        <v>0</v>
      </c>
      <c r="EQ67" s="4">
        <f t="shared" si="63"/>
        <v>0</v>
      </c>
      <c r="ER67" s="4">
        <f t="shared" si="63"/>
        <v>0</v>
      </c>
      <c r="ES67" s="4">
        <f t="shared" si="63"/>
        <v>0</v>
      </c>
      <c r="ET67" s="4">
        <f t="shared" si="63"/>
        <v>0</v>
      </c>
      <c r="EU67" s="4">
        <f t="shared" si="63"/>
        <v>0</v>
      </c>
      <c r="EV67" s="4">
        <f t="shared" si="63"/>
        <v>0</v>
      </c>
      <c r="EW67" s="4">
        <f t="shared" si="63"/>
        <v>0</v>
      </c>
      <c r="EX67" s="4">
        <f t="shared" si="63"/>
        <v>0</v>
      </c>
      <c r="EY67" s="4">
        <f t="shared" si="63"/>
        <v>0</v>
      </c>
      <c r="EZ67" s="4">
        <f t="shared" si="63"/>
        <v>0</v>
      </c>
      <c r="FA67" s="4">
        <f t="shared" si="63"/>
        <v>0</v>
      </c>
      <c r="FB67" s="4">
        <f t="shared" si="63"/>
        <v>0</v>
      </c>
      <c r="FC67" s="4">
        <f t="shared" si="63"/>
        <v>0</v>
      </c>
      <c r="FD67" s="4">
        <f t="shared" si="63"/>
        <v>0</v>
      </c>
      <c r="FE67" s="4">
        <f t="shared" si="63"/>
        <v>0</v>
      </c>
      <c r="FF67" s="4">
        <f t="shared" si="63"/>
        <v>0</v>
      </c>
      <c r="FG67" s="4">
        <f t="shared" si="63"/>
        <v>0</v>
      </c>
      <c r="FH67" s="4">
        <f t="shared" si="63"/>
        <v>0</v>
      </c>
      <c r="FI67" s="4">
        <f t="shared" si="63"/>
        <v>0</v>
      </c>
      <c r="FJ67" s="4">
        <f t="shared" si="63"/>
        <v>0</v>
      </c>
      <c r="FK67" s="4">
        <f t="shared" si="63"/>
        <v>0</v>
      </c>
      <c r="FL67" s="4">
        <f t="shared" si="63"/>
        <v>0</v>
      </c>
      <c r="FM67" s="4">
        <f t="shared" si="63"/>
        <v>0</v>
      </c>
      <c r="FN67" s="4">
        <f t="shared" si="63"/>
        <v>0</v>
      </c>
      <c r="FO67" s="4">
        <f t="shared" si="63"/>
        <v>0</v>
      </c>
      <c r="FP67" s="4">
        <f t="shared" si="63"/>
        <v>0</v>
      </c>
      <c r="FQ67" s="4">
        <f t="shared" si="63"/>
        <v>0</v>
      </c>
      <c r="FR67" s="4">
        <f t="shared" si="63"/>
        <v>0</v>
      </c>
      <c r="FS67" s="4">
        <f t="shared" ref="FS67:GX67" si="64">FS151</f>
        <v>5183489.17</v>
      </c>
      <c r="FT67" s="4">
        <f t="shared" si="64"/>
        <v>5183489.17</v>
      </c>
      <c r="FU67" s="4">
        <f t="shared" si="64"/>
        <v>0</v>
      </c>
      <c r="FV67" s="4">
        <f t="shared" si="64"/>
        <v>0</v>
      </c>
      <c r="FW67" s="4">
        <f t="shared" si="64"/>
        <v>0</v>
      </c>
      <c r="FX67" s="4">
        <f t="shared" si="64"/>
        <v>0</v>
      </c>
      <c r="FY67" s="4">
        <f t="shared" si="64"/>
        <v>0</v>
      </c>
      <c r="FZ67" s="4">
        <f t="shared" si="64"/>
        <v>0</v>
      </c>
      <c r="GA67" s="4">
        <f t="shared" si="64"/>
        <v>0</v>
      </c>
      <c r="GB67" s="4">
        <f t="shared" si="64"/>
        <v>0</v>
      </c>
      <c r="GC67" s="4">
        <f t="shared" si="64"/>
        <v>0</v>
      </c>
      <c r="GD67" s="4">
        <f t="shared" si="64"/>
        <v>0</v>
      </c>
      <c r="GE67" s="4">
        <f t="shared" si="64"/>
        <v>0</v>
      </c>
      <c r="GF67" s="4">
        <f t="shared" si="64"/>
        <v>0</v>
      </c>
      <c r="GG67" s="4">
        <f t="shared" si="64"/>
        <v>0</v>
      </c>
      <c r="GH67" s="4">
        <f t="shared" si="64"/>
        <v>0</v>
      </c>
      <c r="GI67" s="4">
        <f t="shared" si="64"/>
        <v>0</v>
      </c>
      <c r="GJ67" s="4">
        <f t="shared" si="64"/>
        <v>0</v>
      </c>
      <c r="GK67" s="4">
        <f t="shared" si="64"/>
        <v>0</v>
      </c>
      <c r="GL67" s="4">
        <f t="shared" si="64"/>
        <v>0</v>
      </c>
      <c r="GM67" s="4">
        <f t="shared" si="64"/>
        <v>0</v>
      </c>
      <c r="GN67" s="4">
        <f t="shared" si="64"/>
        <v>0</v>
      </c>
      <c r="GO67" s="4">
        <f t="shared" si="64"/>
        <v>0</v>
      </c>
      <c r="GP67" s="4">
        <f t="shared" si="64"/>
        <v>0</v>
      </c>
      <c r="GQ67" s="4">
        <f t="shared" si="64"/>
        <v>0</v>
      </c>
      <c r="GR67" s="4">
        <f t="shared" si="64"/>
        <v>0</v>
      </c>
      <c r="GS67" s="4">
        <f t="shared" si="64"/>
        <v>0</v>
      </c>
      <c r="GT67" s="4">
        <f t="shared" si="64"/>
        <v>0</v>
      </c>
      <c r="GU67" s="4">
        <f t="shared" si="64"/>
        <v>0</v>
      </c>
      <c r="GV67" s="4">
        <f t="shared" si="64"/>
        <v>0</v>
      </c>
      <c r="GW67" s="4">
        <f t="shared" si="64"/>
        <v>0</v>
      </c>
      <c r="GX67" s="4">
        <f t="shared" si="64"/>
        <v>0</v>
      </c>
    </row>
    <row r="69" spans="1:255" x14ac:dyDescent="0.2">
      <c r="A69" s="2">
        <v>17</v>
      </c>
      <c r="B69" s="2">
        <v>1</v>
      </c>
      <c r="C69" s="2"/>
      <c r="D69" s="2"/>
      <c r="E69" s="2" t="s">
        <v>95</v>
      </c>
      <c r="F69" s="2" t="s">
        <v>96</v>
      </c>
      <c r="G69" s="2" t="s">
        <v>97</v>
      </c>
      <c r="H69" s="2" t="s">
        <v>29</v>
      </c>
      <c r="I69" s="2">
        <v>0</v>
      </c>
      <c r="J69" s="2">
        <v>0</v>
      </c>
      <c r="K69" s="2"/>
      <c r="L69" s="2">
        <v>1</v>
      </c>
      <c r="M69" s="2">
        <v>0.82000000000000006</v>
      </c>
      <c r="N69" s="2">
        <f>ROUND(L69-M69,4)</f>
        <v>0.18</v>
      </c>
      <c r="O69" s="2">
        <f>ROUND(CP69,2)</f>
        <v>0</v>
      </c>
      <c r="P69" s="2">
        <f>ROUND(CQ69*I69,2)</f>
        <v>0</v>
      </c>
      <c r="Q69" s="2">
        <f>ROUND(CR69*I69,2)</f>
        <v>0</v>
      </c>
      <c r="R69" s="2">
        <f>ROUND(CS69*I69,2)</f>
        <v>0</v>
      </c>
      <c r="S69" s="2">
        <f>ROUND(CT69*I69,2)</f>
        <v>0</v>
      </c>
      <c r="T69" s="2">
        <f>ROUND(CU69*I69,2)</f>
        <v>0</v>
      </c>
      <c r="U69" s="2">
        <f>CV69*I69</f>
        <v>0</v>
      </c>
      <c r="V69" s="2">
        <f>CW69*I69</f>
        <v>0</v>
      </c>
      <c r="W69" s="2">
        <f>ROUND(CX69*I69,2)</f>
        <v>0</v>
      </c>
      <c r="X69" s="2">
        <f>ROUND(CY69,2)</f>
        <v>0</v>
      </c>
      <c r="Y69" s="2">
        <f>ROUND(CZ69,2)</f>
        <v>0</v>
      </c>
      <c r="Z69" s="2"/>
      <c r="AA69" s="2">
        <v>58262852</v>
      </c>
      <c r="AB69" s="2">
        <f>ROUND((AC69+AD69+AF69),2)</f>
        <v>4183299.97</v>
      </c>
      <c r="AC69" s="2">
        <f t="shared" ref="AC69:AF70" si="65">ROUND((ES69),2)</f>
        <v>0</v>
      </c>
      <c r="AD69" s="2">
        <f t="shared" si="65"/>
        <v>0</v>
      </c>
      <c r="AE69" s="2">
        <f t="shared" si="65"/>
        <v>0</v>
      </c>
      <c r="AF69" s="2">
        <f t="shared" si="65"/>
        <v>4183299.97</v>
      </c>
      <c r="AG69" s="2">
        <f>ROUND((AP69),2)</f>
        <v>0</v>
      </c>
      <c r="AH69" s="2">
        <f>(EW69)</f>
        <v>0</v>
      </c>
      <c r="AI69" s="2">
        <f>(EX69)</f>
        <v>0</v>
      </c>
      <c r="AJ69" s="2">
        <f>(AS69)</f>
        <v>0</v>
      </c>
      <c r="AK69" s="2">
        <v>4183299.97</v>
      </c>
      <c r="AL69" s="2">
        <v>0</v>
      </c>
      <c r="AM69" s="2">
        <v>0</v>
      </c>
      <c r="AN69" s="2">
        <v>0</v>
      </c>
      <c r="AO69" s="2">
        <v>4183299.97</v>
      </c>
      <c r="AP69" s="2">
        <v>0</v>
      </c>
      <c r="AQ69" s="2">
        <v>0</v>
      </c>
      <c r="AR69" s="2">
        <v>0</v>
      </c>
      <c r="AS69" s="2">
        <v>0</v>
      </c>
      <c r="AT69" s="2">
        <v>0</v>
      </c>
      <c r="AU69" s="2">
        <v>0</v>
      </c>
      <c r="AV69" s="2">
        <v>1</v>
      </c>
      <c r="AW69" s="2">
        <v>1</v>
      </c>
      <c r="AX69" s="2"/>
      <c r="AY69" s="2"/>
      <c r="AZ69" s="2">
        <v>1</v>
      </c>
      <c r="BA69" s="2">
        <v>1</v>
      </c>
      <c r="BB69" s="2">
        <v>1</v>
      </c>
      <c r="BC69" s="2">
        <v>1</v>
      </c>
      <c r="BD69" s="2" t="s">
        <v>3</v>
      </c>
      <c r="BE69" s="2" t="s">
        <v>3</v>
      </c>
      <c r="BF69" s="2" t="s">
        <v>3</v>
      </c>
      <c r="BG69" s="2" t="s">
        <v>3</v>
      </c>
      <c r="BH69" s="2">
        <v>0</v>
      </c>
      <c r="BI69" s="2">
        <v>1</v>
      </c>
      <c r="BJ69" s="2" t="s">
        <v>3</v>
      </c>
      <c r="BK69" s="2"/>
      <c r="BL69" s="2"/>
      <c r="BM69" s="2">
        <v>1211</v>
      </c>
      <c r="BN69" s="2">
        <v>0</v>
      </c>
      <c r="BO69" s="2" t="s">
        <v>3</v>
      </c>
      <c r="BP69" s="2">
        <v>0</v>
      </c>
      <c r="BQ69" s="2">
        <v>8</v>
      </c>
      <c r="BR69" s="2">
        <v>0</v>
      </c>
      <c r="BS69" s="2">
        <v>1</v>
      </c>
      <c r="BT69" s="2">
        <v>1</v>
      </c>
      <c r="BU69" s="2">
        <v>1</v>
      </c>
      <c r="BV69" s="2">
        <v>1</v>
      </c>
      <c r="BW69" s="2">
        <v>1</v>
      </c>
      <c r="BX69" s="2">
        <v>1</v>
      </c>
      <c r="BY69" s="2" t="s">
        <v>3</v>
      </c>
      <c r="BZ69" s="2">
        <v>0</v>
      </c>
      <c r="CA69" s="2">
        <v>0</v>
      </c>
      <c r="CB69" s="2"/>
      <c r="CC69" s="2"/>
      <c r="CD69" s="2"/>
      <c r="CE69" s="2">
        <v>0</v>
      </c>
      <c r="CF69" s="2">
        <v>0</v>
      </c>
      <c r="CG69" s="2">
        <v>0</v>
      </c>
      <c r="CH69" s="2">
        <v>4</v>
      </c>
      <c r="CI69" s="2">
        <v>0</v>
      </c>
      <c r="CJ69" s="2">
        <v>0</v>
      </c>
      <c r="CK69" s="2">
        <v>0</v>
      </c>
      <c r="CL69" s="2">
        <v>0</v>
      </c>
      <c r="CM69" s="2">
        <v>0</v>
      </c>
      <c r="CN69" s="2" t="s">
        <v>3</v>
      </c>
      <c r="CO69" s="2">
        <v>0</v>
      </c>
      <c r="CP69" s="2">
        <f>(P69+Q69+S69)</f>
        <v>0</v>
      </c>
      <c r="CQ69" s="2">
        <f>AC69*BC69</f>
        <v>0</v>
      </c>
      <c r="CR69" s="2">
        <f>((AD69*BB69-(EU69)*BS69)+AE69*BS69)</f>
        <v>0</v>
      </c>
      <c r="CS69" s="2">
        <f>AE69*BS69</f>
        <v>0</v>
      </c>
      <c r="CT69" s="2">
        <f>AF69*BA69</f>
        <v>4183299.97</v>
      </c>
      <c r="CU69" s="2">
        <f t="shared" ref="CU69:CX70" si="66">AG69</f>
        <v>0</v>
      </c>
      <c r="CV69" s="2">
        <f t="shared" si="66"/>
        <v>0</v>
      </c>
      <c r="CW69" s="2">
        <f t="shared" si="66"/>
        <v>0</v>
      </c>
      <c r="CX69" s="2">
        <f t="shared" si="66"/>
        <v>0</v>
      </c>
      <c r="CY69" s="2">
        <f>(((S69+R69)*FX69)/100)</f>
        <v>0</v>
      </c>
      <c r="CZ69" s="2">
        <f>(((S69+R69)*CA69)/100)</f>
        <v>0</v>
      </c>
      <c r="DA69" s="2"/>
      <c r="DB69" s="2"/>
      <c r="DC69" s="2" t="s">
        <v>3</v>
      </c>
      <c r="DD69" s="2" t="s">
        <v>3</v>
      </c>
      <c r="DE69" s="2" t="s">
        <v>3</v>
      </c>
      <c r="DF69" s="2" t="s">
        <v>3</v>
      </c>
      <c r="DG69" s="2" t="s">
        <v>3</v>
      </c>
      <c r="DH69" s="2" t="s">
        <v>3</v>
      </c>
      <c r="DI69" s="2" t="s">
        <v>3</v>
      </c>
      <c r="DJ69" s="2" t="s">
        <v>3</v>
      </c>
      <c r="DK69" s="2" t="s">
        <v>3</v>
      </c>
      <c r="DL69" s="2" t="s">
        <v>3</v>
      </c>
      <c r="DM69" s="2" t="s">
        <v>3</v>
      </c>
      <c r="DN69" s="2">
        <v>0</v>
      </c>
      <c r="DO69" s="2">
        <v>0</v>
      </c>
      <c r="DP69" s="2">
        <v>1</v>
      </c>
      <c r="DQ69" s="2">
        <v>1</v>
      </c>
      <c r="DR69" s="2"/>
      <c r="DS69" s="2"/>
      <c r="DT69" s="2"/>
      <c r="DU69" s="2">
        <v>1013</v>
      </c>
      <c r="DV69" s="2" t="s">
        <v>29</v>
      </c>
      <c r="DW69" s="2" t="s">
        <v>29</v>
      </c>
      <c r="DX69" s="2">
        <v>1</v>
      </c>
      <c r="DY69" s="2"/>
      <c r="DZ69" s="2"/>
      <c r="EA69" s="2"/>
      <c r="EB69" s="2"/>
      <c r="EC69" s="2"/>
      <c r="ED69" s="2"/>
      <c r="EE69" s="2">
        <v>58262974</v>
      </c>
      <c r="EF69" s="2">
        <v>8</v>
      </c>
      <c r="EG69" s="2" t="s">
        <v>30</v>
      </c>
      <c r="EH69" s="2">
        <v>0</v>
      </c>
      <c r="EI69" s="2" t="s">
        <v>3</v>
      </c>
      <c r="EJ69" s="2">
        <v>1</v>
      </c>
      <c r="EK69" s="2">
        <v>1211</v>
      </c>
      <c r="EL69" s="2" t="s">
        <v>31</v>
      </c>
      <c r="EM69" s="2" t="s">
        <v>32</v>
      </c>
      <c r="EN69" s="2"/>
      <c r="EO69" s="2" t="s">
        <v>3</v>
      </c>
      <c r="EP69" s="2"/>
      <c r="EQ69" s="2">
        <v>0</v>
      </c>
      <c r="ER69" s="2">
        <v>4183299.97</v>
      </c>
      <c r="ES69" s="2">
        <v>0</v>
      </c>
      <c r="ET69" s="2">
        <v>0</v>
      </c>
      <c r="EU69" s="2">
        <v>0</v>
      </c>
      <c r="EV69" s="2">
        <v>4183299.97</v>
      </c>
      <c r="EW69" s="2">
        <v>0</v>
      </c>
      <c r="EX69" s="2">
        <v>0</v>
      </c>
      <c r="EY69" s="2">
        <v>0</v>
      </c>
      <c r="EZ69" s="2"/>
      <c r="FA69" s="2"/>
      <c r="FB69" s="2"/>
      <c r="FC69" s="2"/>
      <c r="FD69" s="2"/>
      <c r="FE69" s="2"/>
      <c r="FF69" s="2"/>
      <c r="FG69" s="2"/>
      <c r="FH69" s="2"/>
      <c r="FI69" s="2"/>
      <c r="FJ69" s="2"/>
      <c r="FK69" s="2"/>
      <c r="FL69" s="2"/>
      <c r="FM69" s="2"/>
      <c r="FN69" s="2"/>
      <c r="FO69" s="2"/>
      <c r="FP69" s="2"/>
      <c r="FQ69" s="2">
        <v>0</v>
      </c>
      <c r="FR69" s="2">
        <f>ROUND(IF(AND(BH69=3,BI69=3),P69,0),2)</f>
        <v>0</v>
      </c>
      <c r="FS69" s="2">
        <v>0</v>
      </c>
      <c r="FT69" s="2" t="s">
        <v>33</v>
      </c>
      <c r="FU69" s="2"/>
      <c r="FV69" s="2"/>
      <c r="FW69" s="2"/>
      <c r="FX69" s="2">
        <v>0</v>
      </c>
      <c r="FY69" s="2">
        <v>0</v>
      </c>
      <c r="FZ69" s="2"/>
      <c r="GA69" s="2" t="s">
        <v>3</v>
      </c>
      <c r="GB69" s="2"/>
      <c r="GC69" s="2"/>
      <c r="GD69" s="2">
        <v>1</v>
      </c>
      <c r="GE69" s="2"/>
      <c r="GF69" s="2">
        <v>-664535006</v>
      </c>
      <c r="GG69" s="2">
        <v>2</v>
      </c>
      <c r="GH69" s="2">
        <v>2</v>
      </c>
      <c r="GI69" s="2">
        <v>0</v>
      </c>
      <c r="GJ69" s="2">
        <v>0</v>
      </c>
      <c r="GK69" s="2">
        <v>0</v>
      </c>
      <c r="GL69" s="2">
        <f>ROUND(IF(AND(BH69=3,BI69=3,FS69&lt;&gt;0),P69,0),2)</f>
        <v>0</v>
      </c>
      <c r="GM69" s="2">
        <f>ROUND(O69+X69+Y69,2)+GX69</f>
        <v>0</v>
      </c>
      <c r="GN69" s="2">
        <f>IF(OR(BI69=0,BI69=1),ROUND(O69+X69+Y69,2),0)</f>
        <v>0</v>
      </c>
      <c r="GO69" s="2">
        <f>IF(BI69=2,ROUND(O69+X69+Y69,2),0)</f>
        <v>0</v>
      </c>
      <c r="GP69" s="2">
        <f>IF(BI69=4,ROUND(O69+X69+Y69,2)+GX69,0)</f>
        <v>0</v>
      </c>
      <c r="GQ69" s="2"/>
      <c r="GR69" s="2">
        <v>0</v>
      </c>
      <c r="GS69" s="2">
        <v>4</v>
      </c>
      <c r="GT69" s="2">
        <v>0</v>
      </c>
      <c r="GU69" s="2" t="s">
        <v>3</v>
      </c>
      <c r="GV69" s="2">
        <f>ROUND((GT69),2)</f>
        <v>0</v>
      </c>
      <c r="GW69" s="2">
        <v>1</v>
      </c>
      <c r="GX69" s="2">
        <f>ROUND(HC69*I69,2)</f>
        <v>0</v>
      </c>
      <c r="GY69" s="2"/>
      <c r="GZ69" s="2"/>
      <c r="HA69" s="2">
        <v>0</v>
      </c>
      <c r="HB69" s="2">
        <v>0</v>
      </c>
      <c r="HC69" s="2">
        <f>GV69*GW69</f>
        <v>0</v>
      </c>
      <c r="HD69" s="2"/>
      <c r="HE69" s="2"/>
      <c r="HF69" s="2"/>
      <c r="HG69" s="2"/>
      <c r="HH69" s="2"/>
      <c r="HI69" s="2"/>
      <c r="HJ69" s="2"/>
      <c r="HK69" s="2"/>
      <c r="HL69" s="2"/>
      <c r="HM69" s="2"/>
      <c r="HN69" s="2"/>
      <c r="HO69" s="2"/>
      <c r="HP69" s="2"/>
      <c r="HQ69" s="2"/>
      <c r="HR69" s="2"/>
      <c r="HS69" s="2"/>
      <c r="HT69" s="2"/>
      <c r="HU69" s="2"/>
      <c r="HV69" s="2"/>
      <c r="HW69" s="2"/>
      <c r="HX69" s="2"/>
      <c r="HY69" s="2"/>
      <c r="HZ69" s="2"/>
      <c r="IA69" s="2"/>
      <c r="IB69" s="2"/>
      <c r="IC69" s="2"/>
      <c r="ID69" s="2"/>
      <c r="IE69" s="2"/>
      <c r="IF69" s="2"/>
      <c r="IG69" s="2"/>
      <c r="IH69" s="2"/>
      <c r="II69" s="2"/>
      <c r="IJ69" s="2"/>
      <c r="IK69" s="2">
        <v>0</v>
      </c>
      <c r="IL69" s="2"/>
      <c r="IM69" s="2"/>
      <c r="IN69" s="2"/>
      <c r="IO69" s="2"/>
      <c r="IP69" s="2"/>
      <c r="IQ69" s="2"/>
      <c r="IR69" s="2"/>
      <c r="IS69" s="2"/>
      <c r="IT69" s="2"/>
      <c r="IU69" s="2"/>
    </row>
    <row r="70" spans="1:255" x14ac:dyDescent="0.2">
      <c r="A70">
        <v>17</v>
      </c>
      <c r="B70">
        <v>1</v>
      </c>
      <c r="E70" t="s">
        <v>95</v>
      </c>
      <c r="F70" t="s">
        <v>96</v>
      </c>
      <c r="G70" t="s">
        <v>97</v>
      </c>
      <c r="H70" t="s">
        <v>29</v>
      </c>
      <c r="I70">
        <v>0</v>
      </c>
      <c r="J70">
        <v>0</v>
      </c>
      <c r="L70">
        <v>1</v>
      </c>
      <c r="M70">
        <v>0.82000000000000006</v>
      </c>
      <c r="N70">
        <f>ROUND(L70-M70,4)</f>
        <v>0.18</v>
      </c>
      <c r="O70">
        <f>ROUND(CP70,2)</f>
        <v>0</v>
      </c>
      <c r="P70">
        <f>ROUND(CQ70*I70,2)</f>
        <v>0</v>
      </c>
      <c r="Q70">
        <f>ROUND(CR70*I70,2)</f>
        <v>0</v>
      </c>
      <c r="R70">
        <f>ROUND(CS70*I70,2)</f>
        <v>0</v>
      </c>
      <c r="S70">
        <f>ROUND(CT70*I70,2)</f>
        <v>0</v>
      </c>
      <c r="T70">
        <f>ROUND(CU70*I70,2)</f>
        <v>0</v>
      </c>
      <c r="U70">
        <f>CV70*I70</f>
        <v>0</v>
      </c>
      <c r="V70">
        <f>CW70*I70</f>
        <v>0</v>
      </c>
      <c r="W70">
        <f>ROUND(CX70*I70,2)</f>
        <v>0</v>
      </c>
      <c r="X70">
        <f>ROUND(CY70,2)</f>
        <v>0</v>
      </c>
      <c r="Y70">
        <f>ROUND(CZ70,2)</f>
        <v>0</v>
      </c>
      <c r="AA70">
        <v>58262851</v>
      </c>
      <c r="AB70">
        <f>ROUND((AC70+AD70+AF70),2)</f>
        <v>4183299.97</v>
      </c>
      <c r="AC70">
        <f t="shared" si="65"/>
        <v>0</v>
      </c>
      <c r="AD70">
        <f t="shared" si="65"/>
        <v>0</v>
      </c>
      <c r="AE70">
        <f t="shared" si="65"/>
        <v>0</v>
      </c>
      <c r="AF70">
        <f t="shared" si="65"/>
        <v>4183299.97</v>
      </c>
      <c r="AG70">
        <f>ROUND((AP70),2)</f>
        <v>0</v>
      </c>
      <c r="AH70">
        <f>(EW70)</f>
        <v>0</v>
      </c>
      <c r="AI70">
        <f>(EX70)</f>
        <v>0</v>
      </c>
      <c r="AJ70">
        <f>(AS70)</f>
        <v>0</v>
      </c>
      <c r="AK70">
        <v>4183299.97</v>
      </c>
      <c r="AL70">
        <v>0</v>
      </c>
      <c r="AM70">
        <v>0</v>
      </c>
      <c r="AN70">
        <v>0</v>
      </c>
      <c r="AO70">
        <v>4183299.97</v>
      </c>
      <c r="AP70">
        <v>0</v>
      </c>
      <c r="AQ70">
        <v>0</v>
      </c>
      <c r="AR70">
        <v>0</v>
      </c>
      <c r="AS70">
        <v>0</v>
      </c>
      <c r="AT70">
        <v>0</v>
      </c>
      <c r="AU70">
        <v>0</v>
      </c>
      <c r="AV70">
        <v>1</v>
      </c>
      <c r="AW70">
        <v>1</v>
      </c>
      <c r="AZ70">
        <v>1</v>
      </c>
      <c r="BA70">
        <v>1</v>
      </c>
      <c r="BB70">
        <v>1</v>
      </c>
      <c r="BC70">
        <v>1</v>
      </c>
      <c r="BD70" t="s">
        <v>3</v>
      </c>
      <c r="BE70" t="s">
        <v>3</v>
      </c>
      <c r="BF70" t="s">
        <v>3</v>
      </c>
      <c r="BG70" t="s">
        <v>3</v>
      </c>
      <c r="BH70">
        <v>0</v>
      </c>
      <c r="BI70">
        <v>1</v>
      </c>
      <c r="BJ70" t="s">
        <v>3</v>
      </c>
      <c r="BM70">
        <v>1211</v>
      </c>
      <c r="BN70">
        <v>0</v>
      </c>
      <c r="BO70" t="s">
        <v>3</v>
      </c>
      <c r="BP70">
        <v>0</v>
      </c>
      <c r="BQ70">
        <v>8</v>
      </c>
      <c r="BR70">
        <v>0</v>
      </c>
      <c r="BS70">
        <v>1</v>
      </c>
      <c r="BT70">
        <v>1</v>
      </c>
      <c r="BU70">
        <v>1</v>
      </c>
      <c r="BV70">
        <v>1</v>
      </c>
      <c r="BW70">
        <v>1</v>
      </c>
      <c r="BX70">
        <v>1</v>
      </c>
      <c r="BY70" t="s">
        <v>3</v>
      </c>
      <c r="BZ70">
        <v>0</v>
      </c>
      <c r="CA70">
        <v>0</v>
      </c>
      <c r="CE70">
        <v>0</v>
      </c>
      <c r="CF70">
        <v>0</v>
      </c>
      <c r="CG70">
        <v>0</v>
      </c>
      <c r="CH70">
        <v>4</v>
      </c>
      <c r="CI70">
        <v>0</v>
      </c>
      <c r="CJ70">
        <v>0</v>
      </c>
      <c r="CK70">
        <v>0</v>
      </c>
      <c r="CL70">
        <v>0</v>
      </c>
      <c r="CM70">
        <v>0</v>
      </c>
      <c r="CN70" t="s">
        <v>3</v>
      </c>
      <c r="CO70">
        <v>0</v>
      </c>
      <c r="CP70">
        <f>(P70+Q70+S70)</f>
        <v>0</v>
      </c>
      <c r="CQ70">
        <f>AC70*BC70</f>
        <v>0</v>
      </c>
      <c r="CR70">
        <f>((AD70*BB70-(EU70)*BS70)+AE70*BS70)</f>
        <v>0</v>
      </c>
      <c r="CS70">
        <f>AE70*BS70</f>
        <v>0</v>
      </c>
      <c r="CT70">
        <f>AF70*BA70</f>
        <v>4183299.97</v>
      </c>
      <c r="CU70">
        <f t="shared" si="66"/>
        <v>0</v>
      </c>
      <c r="CV70">
        <f t="shared" si="66"/>
        <v>0</v>
      </c>
      <c r="CW70">
        <f t="shared" si="66"/>
        <v>0</v>
      </c>
      <c r="CX70">
        <f t="shared" si="66"/>
        <v>0</v>
      </c>
      <c r="CY70">
        <f>(((S70+R70)*FX70)/100)</f>
        <v>0</v>
      </c>
      <c r="CZ70">
        <f>(((S70+R70)*CA70)/100)</f>
        <v>0</v>
      </c>
      <c r="DC70" t="s">
        <v>3</v>
      </c>
      <c r="DD70" t="s">
        <v>3</v>
      </c>
      <c r="DE70" t="s">
        <v>3</v>
      </c>
      <c r="DF70" t="s">
        <v>3</v>
      </c>
      <c r="DG70" t="s">
        <v>3</v>
      </c>
      <c r="DH70" t="s">
        <v>3</v>
      </c>
      <c r="DI70" t="s">
        <v>3</v>
      </c>
      <c r="DJ70" t="s">
        <v>3</v>
      </c>
      <c r="DK70" t="s">
        <v>3</v>
      </c>
      <c r="DL70" t="s">
        <v>3</v>
      </c>
      <c r="DM70" t="s">
        <v>3</v>
      </c>
      <c r="DN70">
        <v>0</v>
      </c>
      <c r="DO70">
        <v>0</v>
      </c>
      <c r="DP70">
        <v>1</v>
      </c>
      <c r="DQ70">
        <v>1</v>
      </c>
      <c r="DU70">
        <v>1013</v>
      </c>
      <c r="DV70" t="s">
        <v>29</v>
      </c>
      <c r="DW70" t="s">
        <v>29</v>
      </c>
      <c r="DX70">
        <v>1</v>
      </c>
      <c r="EE70">
        <v>58262974</v>
      </c>
      <c r="EF70">
        <v>8</v>
      </c>
      <c r="EG70" t="s">
        <v>30</v>
      </c>
      <c r="EH70">
        <v>0</v>
      </c>
      <c r="EI70" t="s">
        <v>3</v>
      </c>
      <c r="EJ70">
        <v>1</v>
      </c>
      <c r="EK70">
        <v>1211</v>
      </c>
      <c r="EL70" t="s">
        <v>31</v>
      </c>
      <c r="EM70" t="s">
        <v>32</v>
      </c>
      <c r="EO70" t="s">
        <v>3</v>
      </c>
      <c r="EQ70">
        <v>0</v>
      </c>
      <c r="ER70">
        <v>4183299.97</v>
      </c>
      <c r="ES70">
        <v>0</v>
      </c>
      <c r="ET70">
        <v>0</v>
      </c>
      <c r="EU70">
        <v>0</v>
      </c>
      <c r="EV70">
        <v>4183299.97</v>
      </c>
      <c r="EW70">
        <v>0</v>
      </c>
      <c r="EX70">
        <v>0</v>
      </c>
      <c r="EY70">
        <v>0</v>
      </c>
      <c r="FQ70">
        <v>0</v>
      </c>
      <c r="FR70">
        <f>ROUND(IF(AND(BH70=3,BI70=3),P70,0),2)</f>
        <v>0</v>
      </c>
      <c r="FS70">
        <v>0</v>
      </c>
      <c r="FT70" t="s">
        <v>33</v>
      </c>
      <c r="FX70">
        <v>0</v>
      </c>
      <c r="FY70">
        <v>0</v>
      </c>
      <c r="GA70" t="s">
        <v>3</v>
      </c>
      <c r="GD70">
        <v>1</v>
      </c>
      <c r="GF70">
        <v>-664535006</v>
      </c>
      <c r="GG70">
        <v>2</v>
      </c>
      <c r="GH70">
        <v>2</v>
      </c>
      <c r="GI70">
        <v>0</v>
      </c>
      <c r="GJ70">
        <v>0</v>
      </c>
      <c r="GK70">
        <v>0</v>
      </c>
      <c r="GL70">
        <f>ROUND(IF(AND(BH70=3,BI70=3,FS70&lt;&gt;0),P70,0),2)</f>
        <v>0</v>
      </c>
      <c r="GM70">
        <f>ROUND(O70+X70+Y70,2)+GX70</f>
        <v>0</v>
      </c>
      <c r="GN70">
        <f>IF(OR(BI70=0,BI70=1),ROUND(O70+X70+Y70,2),0)</f>
        <v>0</v>
      </c>
      <c r="GO70">
        <f>IF(BI70=2,ROUND(O70+X70+Y70,2),0)</f>
        <v>0</v>
      </c>
      <c r="GP70">
        <f>IF(BI70=4,ROUND(O70+X70+Y70,2)+GX70,0)</f>
        <v>0</v>
      </c>
      <c r="GR70">
        <v>0</v>
      </c>
      <c r="GS70">
        <v>4</v>
      </c>
      <c r="GT70">
        <v>0</v>
      </c>
      <c r="GU70" t="s">
        <v>3</v>
      </c>
      <c r="GV70">
        <f>ROUND((GT70),2)</f>
        <v>0</v>
      </c>
      <c r="GW70">
        <v>1</v>
      </c>
      <c r="GX70">
        <f>ROUND(HC70*I70,2)</f>
        <v>0</v>
      </c>
      <c r="HA70">
        <v>0</v>
      </c>
      <c r="HB70">
        <v>0</v>
      </c>
      <c r="HC70">
        <f>GV70*GW70</f>
        <v>0</v>
      </c>
      <c r="IK70">
        <v>0</v>
      </c>
    </row>
    <row r="71" spans="1:255" x14ac:dyDescent="0.2">
      <c r="A71" s="2">
        <v>19</v>
      </c>
      <c r="B71" s="2">
        <v>1</v>
      </c>
      <c r="C71" s="2"/>
      <c r="D71" s="2"/>
      <c r="E71" s="2"/>
      <c r="F71" s="2" t="s">
        <v>3</v>
      </c>
      <c r="G71" s="2" t="s">
        <v>98</v>
      </c>
      <c r="H71" s="2" t="s">
        <v>3</v>
      </c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>
        <v>1</v>
      </c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B71" s="2"/>
      <c r="DC71" s="2"/>
      <c r="DD71" s="2"/>
      <c r="DE71" s="2"/>
      <c r="DF71" s="2"/>
      <c r="DG71" s="2"/>
      <c r="DH71" s="2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  <c r="DT71" s="2"/>
      <c r="DU71" s="2"/>
      <c r="DV71" s="2"/>
      <c r="DW71" s="2"/>
      <c r="DX71" s="2"/>
      <c r="DY71" s="2"/>
      <c r="DZ71" s="2"/>
      <c r="EA71" s="2"/>
      <c r="EB71" s="2"/>
      <c r="EC71" s="2"/>
      <c r="ED71" s="2"/>
      <c r="EE71" s="2"/>
      <c r="EF71" s="2"/>
      <c r="EG71" s="2"/>
      <c r="EH71" s="2"/>
      <c r="EI71" s="2"/>
      <c r="EJ71" s="2"/>
      <c r="EK71" s="2"/>
      <c r="EL71" s="2"/>
      <c r="EM71" s="2"/>
      <c r="EN71" s="2"/>
      <c r="EO71" s="2"/>
      <c r="EP71" s="2"/>
      <c r="EQ71" s="2"/>
      <c r="ER71" s="2"/>
      <c r="ES71" s="2"/>
      <c r="ET71" s="2"/>
      <c r="EU71" s="2"/>
      <c r="EV71" s="2"/>
      <c r="EW71" s="2"/>
      <c r="EX71" s="2"/>
      <c r="EY71" s="2"/>
      <c r="EZ71" s="2"/>
      <c r="FA71" s="2"/>
      <c r="FB71" s="2"/>
      <c r="FC71" s="2"/>
      <c r="FD71" s="2"/>
      <c r="FE71" s="2"/>
      <c r="FF71" s="2"/>
      <c r="FG71" s="2"/>
      <c r="FH71" s="2"/>
      <c r="FI71" s="2"/>
      <c r="FJ71" s="2"/>
      <c r="FK71" s="2"/>
      <c r="FL71" s="2"/>
      <c r="FM71" s="2"/>
      <c r="FN71" s="2"/>
      <c r="FO71" s="2"/>
      <c r="FP71" s="2"/>
      <c r="FQ71" s="2"/>
      <c r="FR71" s="2"/>
      <c r="FS71" s="2"/>
      <c r="FT71" s="2"/>
      <c r="FU71" s="2"/>
      <c r="FV71" s="2"/>
      <c r="FW71" s="2"/>
      <c r="FX71" s="2"/>
      <c r="FY71" s="2"/>
      <c r="FZ71" s="2"/>
      <c r="GA71" s="2"/>
      <c r="GB71" s="2"/>
      <c r="GC71" s="2"/>
      <c r="GD71" s="2"/>
      <c r="GE71" s="2"/>
      <c r="GF71" s="2"/>
      <c r="GG71" s="2"/>
      <c r="GH71" s="2"/>
      <c r="GI71" s="2"/>
      <c r="GJ71" s="2"/>
      <c r="GK71" s="2"/>
      <c r="GL71" s="2"/>
      <c r="GM71" s="2"/>
      <c r="GN71" s="2"/>
      <c r="GO71" s="2"/>
      <c r="GP71" s="2"/>
      <c r="GQ71" s="2"/>
      <c r="GR71" s="2"/>
      <c r="GS71" s="2"/>
      <c r="GT71" s="2"/>
      <c r="GU71" s="2"/>
      <c r="GV71" s="2"/>
      <c r="GW71" s="2"/>
      <c r="GX71" s="2"/>
      <c r="GY71" s="2"/>
      <c r="GZ71" s="2"/>
      <c r="HA71" s="2"/>
      <c r="HB71" s="2"/>
      <c r="HC71" s="2"/>
      <c r="HD71" s="2"/>
      <c r="HE71" s="2"/>
      <c r="HF71" s="2"/>
      <c r="HG71" s="2"/>
      <c r="HH71" s="2"/>
      <c r="HI71" s="2"/>
      <c r="HJ71" s="2"/>
      <c r="HK71" s="2"/>
      <c r="HL71" s="2"/>
      <c r="HM71" s="2"/>
      <c r="HN71" s="2"/>
      <c r="HO71" s="2"/>
      <c r="HP71" s="2"/>
      <c r="HQ71" s="2"/>
      <c r="HR71" s="2"/>
      <c r="HS71" s="2"/>
      <c r="HT71" s="2"/>
      <c r="HU71" s="2"/>
      <c r="HV71" s="2"/>
      <c r="HW71" s="2"/>
      <c r="HX71" s="2"/>
      <c r="HY71" s="2"/>
      <c r="HZ71" s="2"/>
      <c r="IA71" s="2"/>
      <c r="IB71" s="2"/>
      <c r="IC71" s="2"/>
      <c r="ID71" s="2"/>
      <c r="IE71" s="2"/>
      <c r="IF71" s="2"/>
      <c r="IG71" s="2"/>
      <c r="IH71" s="2"/>
      <c r="II71" s="2"/>
      <c r="IJ71" s="2"/>
      <c r="IK71" s="2">
        <v>0</v>
      </c>
      <c r="IL71" s="2"/>
      <c r="IM71" s="2"/>
      <c r="IN71" s="2"/>
      <c r="IO71" s="2"/>
      <c r="IP71" s="2"/>
      <c r="IQ71" s="2"/>
      <c r="IR71" s="2"/>
      <c r="IS71" s="2"/>
      <c r="IT71" s="2"/>
      <c r="IU71" s="2"/>
    </row>
    <row r="72" spans="1:255" x14ac:dyDescent="0.2">
      <c r="A72" s="2">
        <v>17</v>
      </c>
      <c r="B72" s="2">
        <v>1</v>
      </c>
      <c r="C72" s="2"/>
      <c r="D72" s="2"/>
      <c r="E72" s="2" t="s">
        <v>99</v>
      </c>
      <c r="F72" s="2" t="s">
        <v>100</v>
      </c>
      <c r="G72" s="2" t="s">
        <v>101</v>
      </c>
      <c r="H72" s="2" t="s">
        <v>29</v>
      </c>
      <c r="I72" s="2">
        <v>0</v>
      </c>
      <c r="J72" s="2">
        <v>0</v>
      </c>
      <c r="K72" s="2"/>
      <c r="L72" s="2">
        <v>1</v>
      </c>
      <c r="M72" s="2">
        <v>1</v>
      </c>
      <c r="N72" s="2">
        <f t="shared" ref="N72:N87" si="67">ROUND(L72-M72,4)</f>
        <v>0</v>
      </c>
      <c r="O72" s="2">
        <f t="shared" ref="O72:O87" si="68">ROUND(CP72,2)</f>
        <v>0</v>
      </c>
      <c r="P72" s="2">
        <f t="shared" ref="P72:P87" si="69">ROUND(CQ72*I72,2)</f>
        <v>0</v>
      </c>
      <c r="Q72" s="2">
        <f t="shared" ref="Q72:Q87" si="70">ROUND(CR72*I72,2)</f>
        <v>0</v>
      </c>
      <c r="R72" s="2">
        <f t="shared" ref="R72:R87" si="71">ROUND(CS72*I72,2)</f>
        <v>0</v>
      </c>
      <c r="S72" s="2">
        <f t="shared" ref="S72:S87" si="72">ROUND(CT72*I72,2)</f>
        <v>0</v>
      </c>
      <c r="T72" s="2">
        <f t="shared" ref="T72:T87" si="73">ROUND(CU72*I72,2)</f>
        <v>0</v>
      </c>
      <c r="U72" s="2">
        <f t="shared" ref="U72:U87" si="74">CV72*I72</f>
        <v>0</v>
      </c>
      <c r="V72" s="2">
        <f t="shared" ref="V72:V87" si="75">CW72*I72</f>
        <v>0</v>
      </c>
      <c r="W72" s="2">
        <f t="shared" ref="W72:W87" si="76">ROUND(CX72*I72,2)</f>
        <v>0</v>
      </c>
      <c r="X72" s="2">
        <f t="shared" ref="X72:X87" si="77">ROUND(CY72,2)</f>
        <v>0</v>
      </c>
      <c r="Y72" s="2">
        <f t="shared" ref="Y72:Y87" si="78">ROUND(CZ72,2)</f>
        <v>0</v>
      </c>
      <c r="Z72" s="2"/>
      <c r="AA72" s="2">
        <v>58262852</v>
      </c>
      <c r="AB72" s="2">
        <f t="shared" ref="AB72:AB87" si="79">ROUND((AC72+AD72+AF72),2)</f>
        <v>31961656.43</v>
      </c>
      <c r="AC72" s="2">
        <f t="shared" ref="AC72:AC87" si="80">ROUND((ES72),2)</f>
        <v>0</v>
      </c>
      <c r="AD72" s="2">
        <f t="shared" ref="AD72:AD87" si="81">ROUND((ET72),2)</f>
        <v>0</v>
      </c>
      <c r="AE72" s="2">
        <f t="shared" ref="AE72:AE87" si="82">ROUND((EU72),2)</f>
        <v>0</v>
      </c>
      <c r="AF72" s="2">
        <f t="shared" ref="AF72:AF87" si="83">ROUND((EV72),2)</f>
        <v>31961656.43</v>
      </c>
      <c r="AG72" s="2">
        <f t="shared" ref="AG72:AG87" si="84">ROUND((AP72),2)</f>
        <v>0</v>
      </c>
      <c r="AH72" s="2">
        <f t="shared" ref="AH72:AH87" si="85">(EW72)</f>
        <v>0</v>
      </c>
      <c r="AI72" s="2">
        <f t="shared" ref="AI72:AI87" si="86">(EX72)</f>
        <v>0</v>
      </c>
      <c r="AJ72" s="2">
        <f t="shared" ref="AJ72:AJ87" si="87">(AS72)</f>
        <v>0</v>
      </c>
      <c r="AK72" s="2">
        <v>31961656.43</v>
      </c>
      <c r="AL72" s="2">
        <v>0</v>
      </c>
      <c r="AM72" s="2">
        <v>0</v>
      </c>
      <c r="AN72" s="2">
        <v>0</v>
      </c>
      <c r="AO72" s="2">
        <v>31961656.43</v>
      </c>
      <c r="AP72" s="2">
        <v>0</v>
      </c>
      <c r="AQ72" s="2">
        <v>0</v>
      </c>
      <c r="AR72" s="2">
        <v>0</v>
      </c>
      <c r="AS72" s="2">
        <v>0</v>
      </c>
      <c r="AT72" s="2">
        <v>0</v>
      </c>
      <c r="AU72" s="2">
        <v>0</v>
      </c>
      <c r="AV72" s="2">
        <v>1</v>
      </c>
      <c r="AW72" s="2">
        <v>1</v>
      </c>
      <c r="AX72" s="2"/>
      <c r="AY72" s="2"/>
      <c r="AZ72" s="2">
        <v>1</v>
      </c>
      <c r="BA72" s="2">
        <v>1</v>
      </c>
      <c r="BB72" s="2">
        <v>1</v>
      </c>
      <c r="BC72" s="2">
        <v>1</v>
      </c>
      <c r="BD72" s="2" t="s">
        <v>3</v>
      </c>
      <c r="BE72" s="2" t="s">
        <v>3</v>
      </c>
      <c r="BF72" s="2" t="s">
        <v>3</v>
      </c>
      <c r="BG72" s="2" t="s">
        <v>3</v>
      </c>
      <c r="BH72" s="2">
        <v>0</v>
      </c>
      <c r="BI72" s="2">
        <v>1</v>
      </c>
      <c r="BJ72" s="2" t="s">
        <v>3</v>
      </c>
      <c r="BK72" s="2"/>
      <c r="BL72" s="2"/>
      <c r="BM72" s="2">
        <v>1211</v>
      </c>
      <c r="BN72" s="2">
        <v>0</v>
      </c>
      <c r="BO72" s="2" t="s">
        <v>3</v>
      </c>
      <c r="BP72" s="2">
        <v>0</v>
      </c>
      <c r="BQ72" s="2">
        <v>8</v>
      </c>
      <c r="BR72" s="2">
        <v>0</v>
      </c>
      <c r="BS72" s="2">
        <v>1</v>
      </c>
      <c r="BT72" s="2">
        <v>1</v>
      </c>
      <c r="BU72" s="2">
        <v>1</v>
      </c>
      <c r="BV72" s="2">
        <v>1</v>
      </c>
      <c r="BW72" s="2">
        <v>1</v>
      </c>
      <c r="BX72" s="2">
        <v>1</v>
      </c>
      <c r="BY72" s="2" t="s">
        <v>3</v>
      </c>
      <c r="BZ72" s="2">
        <v>0</v>
      </c>
      <c r="CA72" s="2">
        <v>0</v>
      </c>
      <c r="CB72" s="2"/>
      <c r="CC72" s="2"/>
      <c r="CD72" s="2"/>
      <c r="CE72" s="2">
        <v>0</v>
      </c>
      <c r="CF72" s="2">
        <v>0</v>
      </c>
      <c r="CG72" s="2">
        <v>0</v>
      </c>
      <c r="CH72" s="2">
        <v>5</v>
      </c>
      <c r="CI72" s="2">
        <v>0</v>
      </c>
      <c r="CJ72" s="2">
        <v>0</v>
      </c>
      <c r="CK72" s="2">
        <v>0</v>
      </c>
      <c r="CL72" s="2">
        <v>0</v>
      </c>
      <c r="CM72" s="2">
        <v>0</v>
      </c>
      <c r="CN72" s="2" t="s">
        <v>3</v>
      </c>
      <c r="CO72" s="2">
        <v>0</v>
      </c>
      <c r="CP72" s="2">
        <f t="shared" ref="CP72:CP87" si="88">(P72+Q72+S72)</f>
        <v>0</v>
      </c>
      <c r="CQ72" s="2">
        <f t="shared" ref="CQ72:CQ87" si="89">AC72*BC72</f>
        <v>0</v>
      </c>
      <c r="CR72" s="2">
        <f t="shared" ref="CR72:CR87" si="90">((AD72*BB72-(EU72)*BS72)+AE72*BS72)</f>
        <v>0</v>
      </c>
      <c r="CS72" s="2">
        <f t="shared" ref="CS72:CS87" si="91">AE72*BS72</f>
        <v>0</v>
      </c>
      <c r="CT72" s="2">
        <f t="shared" ref="CT72:CT87" si="92">AF72*BA72</f>
        <v>31961656.43</v>
      </c>
      <c r="CU72" s="2">
        <f t="shared" ref="CU72:CU87" si="93">AG72</f>
        <v>0</v>
      </c>
      <c r="CV72" s="2">
        <f t="shared" ref="CV72:CV87" si="94">AH72</f>
        <v>0</v>
      </c>
      <c r="CW72" s="2">
        <f t="shared" ref="CW72:CW87" si="95">AI72</f>
        <v>0</v>
      </c>
      <c r="CX72" s="2">
        <f t="shared" ref="CX72:CX87" si="96">AJ72</f>
        <v>0</v>
      </c>
      <c r="CY72" s="2">
        <f t="shared" ref="CY72:CY87" si="97">(((S72+R72)*FX72)/100)</f>
        <v>0</v>
      </c>
      <c r="CZ72" s="2">
        <f t="shared" ref="CZ72:CZ87" si="98">(((S72+R72)*CA72)/100)</f>
        <v>0</v>
      </c>
      <c r="DA72" s="2"/>
      <c r="DB72" s="2"/>
      <c r="DC72" s="2" t="s">
        <v>3</v>
      </c>
      <c r="DD72" s="2" t="s">
        <v>3</v>
      </c>
      <c r="DE72" s="2" t="s">
        <v>3</v>
      </c>
      <c r="DF72" s="2" t="s">
        <v>3</v>
      </c>
      <c r="DG72" s="2" t="s">
        <v>3</v>
      </c>
      <c r="DH72" s="2" t="s">
        <v>3</v>
      </c>
      <c r="DI72" s="2" t="s">
        <v>3</v>
      </c>
      <c r="DJ72" s="2" t="s">
        <v>3</v>
      </c>
      <c r="DK72" s="2" t="s">
        <v>3</v>
      </c>
      <c r="DL72" s="2" t="s">
        <v>3</v>
      </c>
      <c r="DM72" s="2" t="s">
        <v>3</v>
      </c>
      <c r="DN72" s="2">
        <v>0</v>
      </c>
      <c r="DO72" s="2">
        <v>0</v>
      </c>
      <c r="DP72" s="2">
        <v>1</v>
      </c>
      <c r="DQ72" s="2">
        <v>1</v>
      </c>
      <c r="DR72" s="2"/>
      <c r="DS72" s="2"/>
      <c r="DT72" s="2"/>
      <c r="DU72" s="2">
        <v>1013</v>
      </c>
      <c r="DV72" s="2" t="s">
        <v>29</v>
      </c>
      <c r="DW72" s="2" t="s">
        <v>29</v>
      </c>
      <c r="DX72" s="2">
        <v>1</v>
      </c>
      <c r="DY72" s="2"/>
      <c r="DZ72" s="2"/>
      <c r="EA72" s="2"/>
      <c r="EB72" s="2"/>
      <c r="EC72" s="2"/>
      <c r="ED72" s="2"/>
      <c r="EE72" s="2">
        <v>58262974</v>
      </c>
      <c r="EF72" s="2">
        <v>8</v>
      </c>
      <c r="EG72" s="2" t="s">
        <v>30</v>
      </c>
      <c r="EH72" s="2">
        <v>0</v>
      </c>
      <c r="EI72" s="2" t="s">
        <v>3</v>
      </c>
      <c r="EJ72" s="2">
        <v>1</v>
      </c>
      <c r="EK72" s="2">
        <v>1211</v>
      </c>
      <c r="EL72" s="2" t="s">
        <v>31</v>
      </c>
      <c r="EM72" s="2" t="s">
        <v>32</v>
      </c>
      <c r="EN72" s="2"/>
      <c r="EO72" s="2" t="s">
        <v>3</v>
      </c>
      <c r="EP72" s="2"/>
      <c r="EQ72" s="2">
        <v>0</v>
      </c>
      <c r="ER72" s="2">
        <v>31961656.43</v>
      </c>
      <c r="ES72" s="2">
        <v>0</v>
      </c>
      <c r="ET72" s="2">
        <v>0</v>
      </c>
      <c r="EU72" s="2">
        <v>0</v>
      </c>
      <c r="EV72" s="2">
        <v>31961656.43</v>
      </c>
      <c r="EW72" s="2">
        <v>0</v>
      </c>
      <c r="EX72" s="2">
        <v>0</v>
      </c>
      <c r="EY72" s="2">
        <v>0</v>
      </c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>
        <v>0</v>
      </c>
      <c r="FR72" s="2">
        <f t="shared" ref="FR72:FR87" si="99">ROUND(IF(AND(BH72=3,BI72=3),P72,0),2)</f>
        <v>0</v>
      </c>
      <c r="FS72" s="2">
        <v>0</v>
      </c>
      <c r="FT72" s="2" t="s">
        <v>33</v>
      </c>
      <c r="FU72" s="2"/>
      <c r="FV72" s="2"/>
      <c r="FW72" s="2"/>
      <c r="FX72" s="2">
        <v>0</v>
      </c>
      <c r="FY72" s="2">
        <v>0</v>
      </c>
      <c r="FZ72" s="2"/>
      <c r="GA72" s="2" t="s">
        <v>3</v>
      </c>
      <c r="GB72" s="2"/>
      <c r="GC72" s="2"/>
      <c r="GD72" s="2">
        <v>1</v>
      </c>
      <c r="GE72" s="2"/>
      <c r="GF72" s="2">
        <v>-1570154922</v>
      </c>
      <c r="GG72" s="2">
        <v>2</v>
      </c>
      <c r="GH72" s="2">
        <v>2</v>
      </c>
      <c r="GI72" s="2">
        <v>0</v>
      </c>
      <c r="GJ72" s="2">
        <v>0</v>
      </c>
      <c r="GK72" s="2">
        <v>0</v>
      </c>
      <c r="GL72" s="2">
        <f t="shared" ref="GL72:GL87" si="100">ROUND(IF(AND(BH72=3,BI72=3,FS72&lt;&gt;0),P72,0),2)</f>
        <v>0</v>
      </c>
      <c r="GM72" s="2">
        <f t="shared" ref="GM72:GM87" si="101">ROUND(O72+X72+Y72,2)+GX72</f>
        <v>0</v>
      </c>
      <c r="GN72" s="2">
        <f t="shared" ref="GN72:GN87" si="102">IF(OR(BI72=0,BI72=1),ROUND(O72+X72+Y72,2),0)</f>
        <v>0</v>
      </c>
      <c r="GO72" s="2">
        <f t="shared" ref="GO72:GO87" si="103">IF(BI72=2,ROUND(O72+X72+Y72,2),0)</f>
        <v>0</v>
      </c>
      <c r="GP72" s="2">
        <f t="shared" ref="GP72:GP87" si="104">IF(BI72=4,ROUND(O72+X72+Y72,2)+GX72,0)</f>
        <v>0</v>
      </c>
      <c r="GQ72" s="2"/>
      <c r="GR72" s="2">
        <v>0</v>
      </c>
      <c r="GS72" s="2">
        <v>4</v>
      </c>
      <c r="GT72" s="2">
        <v>0</v>
      </c>
      <c r="GU72" s="2" t="s">
        <v>3</v>
      </c>
      <c r="GV72" s="2">
        <f t="shared" ref="GV72:GV87" si="105">ROUND((GT72),2)</f>
        <v>0</v>
      </c>
      <c r="GW72" s="2">
        <v>1</v>
      </c>
      <c r="GX72" s="2">
        <f t="shared" ref="GX72:GX87" si="106">ROUND(HC72*I72,2)</f>
        <v>0</v>
      </c>
      <c r="GY72" s="2"/>
      <c r="GZ72" s="2"/>
      <c r="HA72" s="2">
        <v>0</v>
      </c>
      <c r="HB72" s="2">
        <v>0</v>
      </c>
      <c r="HC72" s="2">
        <f t="shared" ref="HC72:HC87" si="107">GV72*GW72</f>
        <v>0</v>
      </c>
      <c r="HD72" s="2"/>
      <c r="HE72" s="2"/>
      <c r="HF72" s="2"/>
      <c r="HG72" s="2"/>
      <c r="HH72" s="2"/>
      <c r="HI72" s="2"/>
      <c r="HJ72" s="2"/>
      <c r="HK72" s="2"/>
      <c r="HL72" s="2"/>
      <c r="HM72" s="2"/>
      <c r="HN72" s="2"/>
      <c r="HO72" s="2"/>
      <c r="HP72" s="2"/>
      <c r="HQ72" s="2"/>
      <c r="HR72" s="2"/>
      <c r="HS72" s="2"/>
      <c r="HT72" s="2"/>
      <c r="HU72" s="2"/>
      <c r="HV72" s="2"/>
      <c r="HW72" s="2"/>
      <c r="HX72" s="2"/>
      <c r="HY72" s="2"/>
      <c r="HZ72" s="2"/>
      <c r="IA72" s="2"/>
      <c r="IB72" s="2"/>
      <c r="IC72" s="2"/>
      <c r="ID72" s="2"/>
      <c r="IE72" s="2"/>
      <c r="IF72" s="2"/>
      <c r="IG72" s="2"/>
      <c r="IH72" s="2"/>
      <c r="II72" s="2"/>
      <c r="IJ72" s="2"/>
      <c r="IK72" s="2">
        <v>0</v>
      </c>
      <c r="IL72" s="2"/>
      <c r="IM72" s="2"/>
      <c r="IN72" s="2"/>
      <c r="IO72" s="2"/>
      <c r="IP72" s="2"/>
      <c r="IQ72" s="2"/>
      <c r="IR72" s="2"/>
      <c r="IS72" s="2"/>
      <c r="IT72" s="2"/>
      <c r="IU72" s="2"/>
    </row>
    <row r="73" spans="1:255" x14ac:dyDescent="0.2">
      <c r="A73">
        <v>17</v>
      </c>
      <c r="B73">
        <v>1</v>
      </c>
      <c r="E73" t="s">
        <v>99</v>
      </c>
      <c r="F73" t="s">
        <v>100</v>
      </c>
      <c r="G73" t="s">
        <v>101</v>
      </c>
      <c r="H73" t="s">
        <v>29</v>
      </c>
      <c r="I73">
        <v>0</v>
      </c>
      <c r="J73">
        <v>0</v>
      </c>
      <c r="L73">
        <v>1</v>
      </c>
      <c r="M73">
        <v>1</v>
      </c>
      <c r="N73">
        <f t="shared" si="67"/>
        <v>0</v>
      </c>
      <c r="O73">
        <f t="shared" si="68"/>
        <v>0</v>
      </c>
      <c r="P73">
        <f t="shared" si="69"/>
        <v>0</v>
      </c>
      <c r="Q73">
        <f t="shared" si="70"/>
        <v>0</v>
      </c>
      <c r="R73">
        <f t="shared" si="71"/>
        <v>0</v>
      </c>
      <c r="S73">
        <f t="shared" si="72"/>
        <v>0</v>
      </c>
      <c r="T73">
        <f t="shared" si="73"/>
        <v>0</v>
      </c>
      <c r="U73">
        <f t="shared" si="74"/>
        <v>0</v>
      </c>
      <c r="V73">
        <f t="shared" si="75"/>
        <v>0</v>
      </c>
      <c r="W73">
        <f t="shared" si="76"/>
        <v>0</v>
      </c>
      <c r="X73">
        <f t="shared" si="77"/>
        <v>0</v>
      </c>
      <c r="Y73">
        <f t="shared" si="78"/>
        <v>0</v>
      </c>
      <c r="AA73">
        <v>58262851</v>
      </c>
      <c r="AB73">
        <f t="shared" si="79"/>
        <v>31961656.43</v>
      </c>
      <c r="AC73">
        <f t="shared" si="80"/>
        <v>0</v>
      </c>
      <c r="AD73">
        <f t="shared" si="81"/>
        <v>0</v>
      </c>
      <c r="AE73">
        <f t="shared" si="82"/>
        <v>0</v>
      </c>
      <c r="AF73">
        <f t="shared" si="83"/>
        <v>31961656.43</v>
      </c>
      <c r="AG73">
        <f t="shared" si="84"/>
        <v>0</v>
      </c>
      <c r="AH73">
        <f t="shared" si="85"/>
        <v>0</v>
      </c>
      <c r="AI73">
        <f t="shared" si="86"/>
        <v>0</v>
      </c>
      <c r="AJ73">
        <f t="shared" si="87"/>
        <v>0</v>
      </c>
      <c r="AK73">
        <v>31961656.43</v>
      </c>
      <c r="AL73">
        <v>0</v>
      </c>
      <c r="AM73">
        <v>0</v>
      </c>
      <c r="AN73">
        <v>0</v>
      </c>
      <c r="AO73">
        <v>31961656.43</v>
      </c>
      <c r="AP73">
        <v>0</v>
      </c>
      <c r="AQ73">
        <v>0</v>
      </c>
      <c r="AR73">
        <v>0</v>
      </c>
      <c r="AS73">
        <v>0</v>
      </c>
      <c r="AT73">
        <v>0</v>
      </c>
      <c r="AU73">
        <v>0</v>
      </c>
      <c r="AV73">
        <v>1</v>
      </c>
      <c r="AW73">
        <v>1</v>
      </c>
      <c r="AZ73">
        <v>1</v>
      </c>
      <c r="BA73">
        <v>1</v>
      </c>
      <c r="BB73">
        <v>1</v>
      </c>
      <c r="BC73">
        <v>1</v>
      </c>
      <c r="BD73" t="s">
        <v>3</v>
      </c>
      <c r="BE73" t="s">
        <v>3</v>
      </c>
      <c r="BF73" t="s">
        <v>3</v>
      </c>
      <c r="BG73" t="s">
        <v>3</v>
      </c>
      <c r="BH73">
        <v>0</v>
      </c>
      <c r="BI73">
        <v>1</v>
      </c>
      <c r="BJ73" t="s">
        <v>3</v>
      </c>
      <c r="BM73">
        <v>1211</v>
      </c>
      <c r="BN73">
        <v>0</v>
      </c>
      <c r="BO73" t="s">
        <v>3</v>
      </c>
      <c r="BP73">
        <v>0</v>
      </c>
      <c r="BQ73">
        <v>8</v>
      </c>
      <c r="BR73">
        <v>0</v>
      </c>
      <c r="BS73">
        <v>1</v>
      </c>
      <c r="BT73">
        <v>1</v>
      </c>
      <c r="BU73">
        <v>1</v>
      </c>
      <c r="BV73">
        <v>1</v>
      </c>
      <c r="BW73">
        <v>1</v>
      </c>
      <c r="BX73">
        <v>1</v>
      </c>
      <c r="BY73" t="s">
        <v>3</v>
      </c>
      <c r="BZ73">
        <v>0</v>
      </c>
      <c r="CA73">
        <v>0</v>
      </c>
      <c r="CE73">
        <v>0</v>
      </c>
      <c r="CF73">
        <v>0</v>
      </c>
      <c r="CG73">
        <v>0</v>
      </c>
      <c r="CH73">
        <v>5</v>
      </c>
      <c r="CI73">
        <v>0</v>
      </c>
      <c r="CJ73">
        <v>0</v>
      </c>
      <c r="CK73">
        <v>0</v>
      </c>
      <c r="CL73">
        <v>0</v>
      </c>
      <c r="CM73">
        <v>0</v>
      </c>
      <c r="CN73" t="s">
        <v>3</v>
      </c>
      <c r="CO73">
        <v>0</v>
      </c>
      <c r="CP73">
        <f t="shared" si="88"/>
        <v>0</v>
      </c>
      <c r="CQ73">
        <f t="shared" si="89"/>
        <v>0</v>
      </c>
      <c r="CR73">
        <f t="shared" si="90"/>
        <v>0</v>
      </c>
      <c r="CS73">
        <f t="shared" si="91"/>
        <v>0</v>
      </c>
      <c r="CT73">
        <f t="shared" si="92"/>
        <v>31961656.43</v>
      </c>
      <c r="CU73">
        <f t="shared" si="93"/>
        <v>0</v>
      </c>
      <c r="CV73">
        <f t="shared" si="94"/>
        <v>0</v>
      </c>
      <c r="CW73">
        <f t="shared" si="95"/>
        <v>0</v>
      </c>
      <c r="CX73">
        <f t="shared" si="96"/>
        <v>0</v>
      </c>
      <c r="CY73">
        <f t="shared" si="97"/>
        <v>0</v>
      </c>
      <c r="CZ73">
        <f t="shared" si="98"/>
        <v>0</v>
      </c>
      <c r="DC73" t="s">
        <v>3</v>
      </c>
      <c r="DD73" t="s">
        <v>3</v>
      </c>
      <c r="DE73" t="s">
        <v>3</v>
      </c>
      <c r="DF73" t="s">
        <v>3</v>
      </c>
      <c r="DG73" t="s">
        <v>3</v>
      </c>
      <c r="DH73" t="s">
        <v>3</v>
      </c>
      <c r="DI73" t="s">
        <v>3</v>
      </c>
      <c r="DJ73" t="s">
        <v>3</v>
      </c>
      <c r="DK73" t="s">
        <v>3</v>
      </c>
      <c r="DL73" t="s">
        <v>3</v>
      </c>
      <c r="DM73" t="s">
        <v>3</v>
      </c>
      <c r="DN73">
        <v>0</v>
      </c>
      <c r="DO73">
        <v>0</v>
      </c>
      <c r="DP73">
        <v>1</v>
      </c>
      <c r="DQ73">
        <v>1</v>
      </c>
      <c r="DU73">
        <v>1013</v>
      </c>
      <c r="DV73" t="s">
        <v>29</v>
      </c>
      <c r="DW73" t="s">
        <v>29</v>
      </c>
      <c r="DX73">
        <v>1</v>
      </c>
      <c r="EE73">
        <v>58262974</v>
      </c>
      <c r="EF73">
        <v>8</v>
      </c>
      <c r="EG73" t="s">
        <v>30</v>
      </c>
      <c r="EH73">
        <v>0</v>
      </c>
      <c r="EI73" t="s">
        <v>3</v>
      </c>
      <c r="EJ73">
        <v>1</v>
      </c>
      <c r="EK73">
        <v>1211</v>
      </c>
      <c r="EL73" t="s">
        <v>31</v>
      </c>
      <c r="EM73" t="s">
        <v>32</v>
      </c>
      <c r="EO73" t="s">
        <v>3</v>
      </c>
      <c r="EQ73">
        <v>0</v>
      </c>
      <c r="ER73">
        <v>31961656.43</v>
      </c>
      <c r="ES73">
        <v>0</v>
      </c>
      <c r="ET73">
        <v>0</v>
      </c>
      <c r="EU73">
        <v>0</v>
      </c>
      <c r="EV73">
        <v>31961656.43</v>
      </c>
      <c r="EW73">
        <v>0</v>
      </c>
      <c r="EX73">
        <v>0</v>
      </c>
      <c r="EY73">
        <v>0</v>
      </c>
      <c r="FQ73">
        <v>0</v>
      </c>
      <c r="FR73">
        <f t="shared" si="99"/>
        <v>0</v>
      </c>
      <c r="FS73">
        <v>0</v>
      </c>
      <c r="FT73" t="s">
        <v>33</v>
      </c>
      <c r="FX73">
        <v>0</v>
      </c>
      <c r="FY73">
        <v>0</v>
      </c>
      <c r="GA73" t="s">
        <v>3</v>
      </c>
      <c r="GD73">
        <v>1</v>
      </c>
      <c r="GF73">
        <v>-1570154922</v>
      </c>
      <c r="GG73">
        <v>2</v>
      </c>
      <c r="GH73">
        <v>2</v>
      </c>
      <c r="GI73">
        <v>0</v>
      </c>
      <c r="GJ73">
        <v>0</v>
      </c>
      <c r="GK73">
        <v>0</v>
      </c>
      <c r="GL73">
        <f t="shared" si="100"/>
        <v>0</v>
      </c>
      <c r="GM73">
        <f t="shared" si="101"/>
        <v>0</v>
      </c>
      <c r="GN73">
        <f t="shared" si="102"/>
        <v>0</v>
      </c>
      <c r="GO73">
        <f t="shared" si="103"/>
        <v>0</v>
      </c>
      <c r="GP73">
        <f t="shared" si="104"/>
        <v>0</v>
      </c>
      <c r="GR73">
        <v>0</v>
      </c>
      <c r="GS73">
        <v>4</v>
      </c>
      <c r="GT73">
        <v>0</v>
      </c>
      <c r="GU73" t="s">
        <v>3</v>
      </c>
      <c r="GV73">
        <f t="shared" si="105"/>
        <v>0</v>
      </c>
      <c r="GW73">
        <v>1</v>
      </c>
      <c r="GX73">
        <f t="shared" si="106"/>
        <v>0</v>
      </c>
      <c r="HA73">
        <v>0</v>
      </c>
      <c r="HB73">
        <v>0</v>
      </c>
      <c r="HC73">
        <f t="shared" si="107"/>
        <v>0</v>
      </c>
      <c r="IK73">
        <v>0</v>
      </c>
    </row>
    <row r="74" spans="1:255" x14ac:dyDescent="0.2">
      <c r="A74" s="2">
        <v>17</v>
      </c>
      <c r="B74" s="2">
        <v>1</v>
      </c>
      <c r="C74" s="2"/>
      <c r="D74" s="2"/>
      <c r="E74" s="2" t="s">
        <v>102</v>
      </c>
      <c r="F74" s="2" t="s">
        <v>103</v>
      </c>
      <c r="G74" s="2" t="s">
        <v>104</v>
      </c>
      <c r="H74" s="2" t="s">
        <v>29</v>
      </c>
      <c r="I74" s="2">
        <v>0</v>
      </c>
      <c r="J74" s="2">
        <v>0</v>
      </c>
      <c r="K74" s="2"/>
      <c r="L74" s="2">
        <v>1</v>
      </c>
      <c r="M74" s="2">
        <v>0.99</v>
      </c>
      <c r="N74" s="2">
        <f t="shared" si="67"/>
        <v>0.01</v>
      </c>
      <c r="O74" s="2">
        <f t="shared" si="68"/>
        <v>0</v>
      </c>
      <c r="P74" s="2">
        <f t="shared" si="69"/>
        <v>0</v>
      </c>
      <c r="Q74" s="2">
        <f t="shared" si="70"/>
        <v>0</v>
      </c>
      <c r="R74" s="2">
        <f t="shared" si="71"/>
        <v>0</v>
      </c>
      <c r="S74" s="2">
        <f t="shared" si="72"/>
        <v>0</v>
      </c>
      <c r="T74" s="2">
        <f t="shared" si="73"/>
        <v>0</v>
      </c>
      <c r="U74" s="2">
        <f t="shared" si="74"/>
        <v>0</v>
      </c>
      <c r="V74" s="2">
        <f t="shared" si="75"/>
        <v>0</v>
      </c>
      <c r="W74" s="2">
        <f t="shared" si="76"/>
        <v>0</v>
      </c>
      <c r="X74" s="2">
        <f t="shared" si="77"/>
        <v>0</v>
      </c>
      <c r="Y74" s="2">
        <f t="shared" si="78"/>
        <v>0</v>
      </c>
      <c r="Z74" s="2"/>
      <c r="AA74" s="2">
        <v>58262852</v>
      </c>
      <c r="AB74" s="2">
        <f t="shared" si="79"/>
        <v>3041275.5</v>
      </c>
      <c r="AC74" s="2">
        <f t="shared" si="80"/>
        <v>0</v>
      </c>
      <c r="AD74" s="2">
        <f t="shared" si="81"/>
        <v>0</v>
      </c>
      <c r="AE74" s="2">
        <f t="shared" si="82"/>
        <v>0</v>
      </c>
      <c r="AF74" s="2">
        <f t="shared" si="83"/>
        <v>3041275.5</v>
      </c>
      <c r="AG74" s="2">
        <f t="shared" si="84"/>
        <v>0</v>
      </c>
      <c r="AH74" s="2">
        <f t="shared" si="85"/>
        <v>0</v>
      </c>
      <c r="AI74" s="2">
        <f t="shared" si="86"/>
        <v>0</v>
      </c>
      <c r="AJ74" s="2">
        <f t="shared" si="87"/>
        <v>0</v>
      </c>
      <c r="AK74" s="2">
        <v>3041275.5</v>
      </c>
      <c r="AL74" s="2">
        <v>0</v>
      </c>
      <c r="AM74" s="2">
        <v>0</v>
      </c>
      <c r="AN74" s="2">
        <v>0</v>
      </c>
      <c r="AO74" s="2">
        <v>3041275.5</v>
      </c>
      <c r="AP74" s="2">
        <v>0</v>
      </c>
      <c r="AQ74" s="2">
        <v>0</v>
      </c>
      <c r="AR74" s="2">
        <v>0</v>
      </c>
      <c r="AS74" s="2">
        <v>0</v>
      </c>
      <c r="AT74" s="2">
        <v>0</v>
      </c>
      <c r="AU74" s="2">
        <v>0</v>
      </c>
      <c r="AV74" s="2">
        <v>1</v>
      </c>
      <c r="AW74" s="2">
        <v>1</v>
      </c>
      <c r="AX74" s="2"/>
      <c r="AY74" s="2"/>
      <c r="AZ74" s="2">
        <v>1</v>
      </c>
      <c r="BA74" s="2">
        <v>1</v>
      </c>
      <c r="BB74" s="2">
        <v>1</v>
      </c>
      <c r="BC74" s="2">
        <v>1</v>
      </c>
      <c r="BD74" s="2" t="s">
        <v>3</v>
      </c>
      <c r="BE74" s="2" t="s">
        <v>3</v>
      </c>
      <c r="BF74" s="2" t="s">
        <v>3</v>
      </c>
      <c r="BG74" s="2" t="s">
        <v>3</v>
      </c>
      <c r="BH74" s="2">
        <v>0</v>
      </c>
      <c r="BI74" s="2">
        <v>1</v>
      </c>
      <c r="BJ74" s="2" t="s">
        <v>3</v>
      </c>
      <c r="BK74" s="2"/>
      <c r="BL74" s="2"/>
      <c r="BM74" s="2">
        <v>1211</v>
      </c>
      <c r="BN74" s="2">
        <v>0</v>
      </c>
      <c r="BO74" s="2" t="s">
        <v>3</v>
      </c>
      <c r="BP74" s="2">
        <v>0</v>
      </c>
      <c r="BQ74" s="2">
        <v>8</v>
      </c>
      <c r="BR74" s="2">
        <v>0</v>
      </c>
      <c r="BS74" s="2">
        <v>1</v>
      </c>
      <c r="BT74" s="2">
        <v>1</v>
      </c>
      <c r="BU74" s="2">
        <v>1</v>
      </c>
      <c r="BV74" s="2">
        <v>1</v>
      </c>
      <c r="BW74" s="2">
        <v>1</v>
      </c>
      <c r="BX74" s="2">
        <v>1</v>
      </c>
      <c r="BY74" s="2" t="s">
        <v>3</v>
      </c>
      <c r="BZ74" s="2">
        <v>0</v>
      </c>
      <c r="CA74" s="2">
        <v>0</v>
      </c>
      <c r="CB74" s="2"/>
      <c r="CC74" s="2"/>
      <c r="CD74" s="2"/>
      <c r="CE74" s="2">
        <v>0</v>
      </c>
      <c r="CF74" s="2">
        <v>0</v>
      </c>
      <c r="CG74" s="2">
        <v>0</v>
      </c>
      <c r="CH74" s="2">
        <v>6</v>
      </c>
      <c r="CI74" s="2">
        <v>0</v>
      </c>
      <c r="CJ74" s="2">
        <v>0</v>
      </c>
      <c r="CK74" s="2">
        <v>0</v>
      </c>
      <c r="CL74" s="2">
        <v>0</v>
      </c>
      <c r="CM74" s="2">
        <v>0</v>
      </c>
      <c r="CN74" s="2" t="s">
        <v>3</v>
      </c>
      <c r="CO74" s="2">
        <v>0</v>
      </c>
      <c r="CP74" s="2">
        <f t="shared" si="88"/>
        <v>0</v>
      </c>
      <c r="CQ74" s="2">
        <f t="shared" si="89"/>
        <v>0</v>
      </c>
      <c r="CR74" s="2">
        <f t="shared" si="90"/>
        <v>0</v>
      </c>
      <c r="CS74" s="2">
        <f t="shared" si="91"/>
        <v>0</v>
      </c>
      <c r="CT74" s="2">
        <f t="shared" si="92"/>
        <v>3041275.5</v>
      </c>
      <c r="CU74" s="2">
        <f t="shared" si="93"/>
        <v>0</v>
      </c>
      <c r="CV74" s="2">
        <f t="shared" si="94"/>
        <v>0</v>
      </c>
      <c r="CW74" s="2">
        <f t="shared" si="95"/>
        <v>0</v>
      </c>
      <c r="CX74" s="2">
        <f t="shared" si="96"/>
        <v>0</v>
      </c>
      <c r="CY74" s="2">
        <f t="shared" si="97"/>
        <v>0</v>
      </c>
      <c r="CZ74" s="2">
        <f t="shared" si="98"/>
        <v>0</v>
      </c>
      <c r="DA74" s="2"/>
      <c r="DB74" s="2"/>
      <c r="DC74" s="2" t="s">
        <v>3</v>
      </c>
      <c r="DD74" s="2" t="s">
        <v>3</v>
      </c>
      <c r="DE74" s="2" t="s">
        <v>3</v>
      </c>
      <c r="DF74" s="2" t="s">
        <v>3</v>
      </c>
      <c r="DG74" s="2" t="s">
        <v>3</v>
      </c>
      <c r="DH74" s="2" t="s">
        <v>3</v>
      </c>
      <c r="DI74" s="2" t="s">
        <v>3</v>
      </c>
      <c r="DJ74" s="2" t="s">
        <v>3</v>
      </c>
      <c r="DK74" s="2" t="s">
        <v>3</v>
      </c>
      <c r="DL74" s="2" t="s">
        <v>3</v>
      </c>
      <c r="DM74" s="2" t="s">
        <v>3</v>
      </c>
      <c r="DN74" s="2">
        <v>0</v>
      </c>
      <c r="DO74" s="2">
        <v>0</v>
      </c>
      <c r="DP74" s="2">
        <v>1</v>
      </c>
      <c r="DQ74" s="2">
        <v>1</v>
      </c>
      <c r="DR74" s="2"/>
      <c r="DS74" s="2"/>
      <c r="DT74" s="2"/>
      <c r="DU74" s="2">
        <v>1013</v>
      </c>
      <c r="DV74" s="2" t="s">
        <v>29</v>
      </c>
      <c r="DW74" s="2" t="s">
        <v>29</v>
      </c>
      <c r="DX74" s="2">
        <v>1</v>
      </c>
      <c r="DY74" s="2"/>
      <c r="DZ74" s="2"/>
      <c r="EA74" s="2"/>
      <c r="EB74" s="2"/>
      <c r="EC74" s="2"/>
      <c r="ED74" s="2"/>
      <c r="EE74" s="2">
        <v>58262974</v>
      </c>
      <c r="EF74" s="2">
        <v>8</v>
      </c>
      <c r="EG74" s="2" t="s">
        <v>30</v>
      </c>
      <c r="EH74" s="2">
        <v>0</v>
      </c>
      <c r="EI74" s="2" t="s">
        <v>3</v>
      </c>
      <c r="EJ74" s="2">
        <v>1</v>
      </c>
      <c r="EK74" s="2">
        <v>1211</v>
      </c>
      <c r="EL74" s="2" t="s">
        <v>31</v>
      </c>
      <c r="EM74" s="2" t="s">
        <v>32</v>
      </c>
      <c r="EN74" s="2"/>
      <c r="EO74" s="2" t="s">
        <v>3</v>
      </c>
      <c r="EP74" s="2"/>
      <c r="EQ74" s="2">
        <v>0</v>
      </c>
      <c r="ER74" s="2">
        <v>3041275.5</v>
      </c>
      <c r="ES74" s="2">
        <v>0</v>
      </c>
      <c r="ET74" s="2">
        <v>0</v>
      </c>
      <c r="EU74" s="2">
        <v>0</v>
      </c>
      <c r="EV74" s="2">
        <v>3041275.5</v>
      </c>
      <c r="EW74" s="2">
        <v>0</v>
      </c>
      <c r="EX74" s="2">
        <v>0</v>
      </c>
      <c r="EY74" s="2">
        <v>0</v>
      </c>
      <c r="EZ74" s="2"/>
      <c r="FA74" s="2"/>
      <c r="FB74" s="2"/>
      <c r="FC74" s="2"/>
      <c r="FD74" s="2"/>
      <c r="FE74" s="2"/>
      <c r="FF74" s="2"/>
      <c r="FG74" s="2"/>
      <c r="FH74" s="2"/>
      <c r="FI74" s="2"/>
      <c r="FJ74" s="2"/>
      <c r="FK74" s="2"/>
      <c r="FL74" s="2"/>
      <c r="FM74" s="2"/>
      <c r="FN74" s="2"/>
      <c r="FO74" s="2"/>
      <c r="FP74" s="2"/>
      <c r="FQ74" s="2">
        <v>0</v>
      </c>
      <c r="FR74" s="2">
        <f t="shared" si="99"/>
        <v>0</v>
      </c>
      <c r="FS74" s="2">
        <v>0</v>
      </c>
      <c r="FT74" s="2" t="s">
        <v>33</v>
      </c>
      <c r="FU74" s="2"/>
      <c r="FV74" s="2"/>
      <c r="FW74" s="2"/>
      <c r="FX74" s="2">
        <v>0</v>
      </c>
      <c r="FY74" s="2">
        <v>0</v>
      </c>
      <c r="FZ74" s="2"/>
      <c r="GA74" s="2" t="s">
        <v>3</v>
      </c>
      <c r="GB74" s="2"/>
      <c r="GC74" s="2"/>
      <c r="GD74" s="2">
        <v>1</v>
      </c>
      <c r="GE74" s="2"/>
      <c r="GF74" s="2">
        <v>1255111155</v>
      </c>
      <c r="GG74" s="2">
        <v>2</v>
      </c>
      <c r="GH74" s="2">
        <v>2</v>
      </c>
      <c r="GI74" s="2">
        <v>0</v>
      </c>
      <c r="GJ74" s="2">
        <v>0</v>
      </c>
      <c r="GK74" s="2">
        <v>0</v>
      </c>
      <c r="GL74" s="2">
        <f t="shared" si="100"/>
        <v>0</v>
      </c>
      <c r="GM74" s="2">
        <f t="shared" si="101"/>
        <v>0</v>
      </c>
      <c r="GN74" s="2">
        <f t="shared" si="102"/>
        <v>0</v>
      </c>
      <c r="GO74" s="2">
        <f t="shared" si="103"/>
        <v>0</v>
      </c>
      <c r="GP74" s="2">
        <f t="shared" si="104"/>
        <v>0</v>
      </c>
      <c r="GQ74" s="2"/>
      <c r="GR74" s="2">
        <v>0</v>
      </c>
      <c r="GS74" s="2">
        <v>4</v>
      </c>
      <c r="GT74" s="2">
        <v>0</v>
      </c>
      <c r="GU74" s="2" t="s">
        <v>3</v>
      </c>
      <c r="GV74" s="2">
        <f t="shared" si="105"/>
        <v>0</v>
      </c>
      <c r="GW74" s="2">
        <v>1</v>
      </c>
      <c r="GX74" s="2">
        <f t="shared" si="106"/>
        <v>0</v>
      </c>
      <c r="GY74" s="2"/>
      <c r="GZ74" s="2"/>
      <c r="HA74" s="2">
        <v>0</v>
      </c>
      <c r="HB74" s="2">
        <v>0</v>
      </c>
      <c r="HC74" s="2">
        <f t="shared" si="107"/>
        <v>0</v>
      </c>
      <c r="HD74" s="2"/>
      <c r="HE74" s="2"/>
      <c r="HF74" s="2"/>
      <c r="HG74" s="2"/>
      <c r="HH74" s="2"/>
      <c r="HI74" s="2"/>
      <c r="HJ74" s="2"/>
      <c r="HK74" s="2"/>
      <c r="HL74" s="2"/>
      <c r="HM74" s="2"/>
      <c r="HN74" s="2"/>
      <c r="HO74" s="2"/>
      <c r="HP74" s="2"/>
      <c r="HQ74" s="2"/>
      <c r="HR74" s="2"/>
      <c r="HS74" s="2"/>
      <c r="HT74" s="2"/>
      <c r="HU74" s="2"/>
      <c r="HV74" s="2"/>
      <c r="HW74" s="2"/>
      <c r="HX74" s="2"/>
      <c r="HY74" s="2"/>
      <c r="HZ74" s="2"/>
      <c r="IA74" s="2"/>
      <c r="IB74" s="2"/>
      <c r="IC74" s="2"/>
      <c r="ID74" s="2"/>
      <c r="IE74" s="2"/>
      <c r="IF74" s="2"/>
      <c r="IG74" s="2"/>
      <c r="IH74" s="2"/>
      <c r="II74" s="2"/>
      <c r="IJ74" s="2"/>
      <c r="IK74" s="2">
        <v>0</v>
      </c>
      <c r="IL74" s="2"/>
      <c r="IM74" s="2"/>
      <c r="IN74" s="2"/>
      <c r="IO74" s="2"/>
      <c r="IP74" s="2"/>
      <c r="IQ74" s="2"/>
      <c r="IR74" s="2"/>
      <c r="IS74" s="2"/>
      <c r="IT74" s="2"/>
      <c r="IU74" s="2"/>
    </row>
    <row r="75" spans="1:255" x14ac:dyDescent="0.2">
      <c r="A75">
        <v>17</v>
      </c>
      <c r="B75">
        <v>1</v>
      </c>
      <c r="E75" t="s">
        <v>102</v>
      </c>
      <c r="F75" t="s">
        <v>103</v>
      </c>
      <c r="G75" t="s">
        <v>104</v>
      </c>
      <c r="H75" t="s">
        <v>29</v>
      </c>
      <c r="I75">
        <v>0</v>
      </c>
      <c r="J75">
        <v>0</v>
      </c>
      <c r="L75">
        <v>1</v>
      </c>
      <c r="M75">
        <v>0.99</v>
      </c>
      <c r="N75">
        <f t="shared" si="67"/>
        <v>0.01</v>
      </c>
      <c r="O75">
        <f t="shared" si="68"/>
        <v>0</v>
      </c>
      <c r="P75">
        <f t="shared" si="69"/>
        <v>0</v>
      </c>
      <c r="Q75">
        <f t="shared" si="70"/>
        <v>0</v>
      </c>
      <c r="R75">
        <f t="shared" si="71"/>
        <v>0</v>
      </c>
      <c r="S75">
        <f t="shared" si="72"/>
        <v>0</v>
      </c>
      <c r="T75">
        <f t="shared" si="73"/>
        <v>0</v>
      </c>
      <c r="U75">
        <f t="shared" si="74"/>
        <v>0</v>
      </c>
      <c r="V75">
        <f t="shared" si="75"/>
        <v>0</v>
      </c>
      <c r="W75">
        <f t="shared" si="76"/>
        <v>0</v>
      </c>
      <c r="X75">
        <f t="shared" si="77"/>
        <v>0</v>
      </c>
      <c r="Y75">
        <f t="shared" si="78"/>
        <v>0</v>
      </c>
      <c r="AA75">
        <v>58262851</v>
      </c>
      <c r="AB75">
        <f t="shared" si="79"/>
        <v>3041275.5</v>
      </c>
      <c r="AC75">
        <f t="shared" si="80"/>
        <v>0</v>
      </c>
      <c r="AD75">
        <f t="shared" si="81"/>
        <v>0</v>
      </c>
      <c r="AE75">
        <f t="shared" si="82"/>
        <v>0</v>
      </c>
      <c r="AF75">
        <f t="shared" si="83"/>
        <v>3041275.5</v>
      </c>
      <c r="AG75">
        <f t="shared" si="84"/>
        <v>0</v>
      </c>
      <c r="AH75">
        <f t="shared" si="85"/>
        <v>0</v>
      </c>
      <c r="AI75">
        <f t="shared" si="86"/>
        <v>0</v>
      </c>
      <c r="AJ75">
        <f t="shared" si="87"/>
        <v>0</v>
      </c>
      <c r="AK75">
        <v>3041275.5</v>
      </c>
      <c r="AL75">
        <v>0</v>
      </c>
      <c r="AM75">
        <v>0</v>
      </c>
      <c r="AN75">
        <v>0</v>
      </c>
      <c r="AO75">
        <v>3041275.5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  <c r="AV75">
        <v>1</v>
      </c>
      <c r="AW75">
        <v>1</v>
      </c>
      <c r="AZ75">
        <v>1</v>
      </c>
      <c r="BA75">
        <v>1</v>
      </c>
      <c r="BB75">
        <v>1</v>
      </c>
      <c r="BC75">
        <v>1</v>
      </c>
      <c r="BD75" t="s">
        <v>3</v>
      </c>
      <c r="BE75" t="s">
        <v>3</v>
      </c>
      <c r="BF75" t="s">
        <v>3</v>
      </c>
      <c r="BG75" t="s">
        <v>3</v>
      </c>
      <c r="BH75">
        <v>0</v>
      </c>
      <c r="BI75">
        <v>1</v>
      </c>
      <c r="BJ75" t="s">
        <v>3</v>
      </c>
      <c r="BM75">
        <v>1211</v>
      </c>
      <c r="BN75">
        <v>0</v>
      </c>
      <c r="BO75" t="s">
        <v>3</v>
      </c>
      <c r="BP75">
        <v>0</v>
      </c>
      <c r="BQ75">
        <v>8</v>
      </c>
      <c r="BR75">
        <v>0</v>
      </c>
      <c r="BS75">
        <v>1</v>
      </c>
      <c r="BT75">
        <v>1</v>
      </c>
      <c r="BU75">
        <v>1</v>
      </c>
      <c r="BV75">
        <v>1</v>
      </c>
      <c r="BW75">
        <v>1</v>
      </c>
      <c r="BX75">
        <v>1</v>
      </c>
      <c r="BY75" t="s">
        <v>3</v>
      </c>
      <c r="BZ75">
        <v>0</v>
      </c>
      <c r="CA75">
        <v>0</v>
      </c>
      <c r="CE75">
        <v>0</v>
      </c>
      <c r="CF75">
        <v>0</v>
      </c>
      <c r="CG75">
        <v>0</v>
      </c>
      <c r="CH75">
        <v>6</v>
      </c>
      <c r="CI75">
        <v>0</v>
      </c>
      <c r="CJ75">
        <v>0</v>
      </c>
      <c r="CK75">
        <v>0</v>
      </c>
      <c r="CL75">
        <v>0</v>
      </c>
      <c r="CM75">
        <v>0</v>
      </c>
      <c r="CN75" t="s">
        <v>3</v>
      </c>
      <c r="CO75">
        <v>0</v>
      </c>
      <c r="CP75">
        <f t="shared" si="88"/>
        <v>0</v>
      </c>
      <c r="CQ75">
        <f t="shared" si="89"/>
        <v>0</v>
      </c>
      <c r="CR75">
        <f t="shared" si="90"/>
        <v>0</v>
      </c>
      <c r="CS75">
        <f t="shared" si="91"/>
        <v>0</v>
      </c>
      <c r="CT75">
        <f t="shared" si="92"/>
        <v>3041275.5</v>
      </c>
      <c r="CU75">
        <f t="shared" si="93"/>
        <v>0</v>
      </c>
      <c r="CV75">
        <f t="shared" si="94"/>
        <v>0</v>
      </c>
      <c r="CW75">
        <f t="shared" si="95"/>
        <v>0</v>
      </c>
      <c r="CX75">
        <f t="shared" si="96"/>
        <v>0</v>
      </c>
      <c r="CY75">
        <f t="shared" si="97"/>
        <v>0</v>
      </c>
      <c r="CZ75">
        <f t="shared" si="98"/>
        <v>0</v>
      </c>
      <c r="DC75" t="s">
        <v>3</v>
      </c>
      <c r="DD75" t="s">
        <v>3</v>
      </c>
      <c r="DE75" t="s">
        <v>3</v>
      </c>
      <c r="DF75" t="s">
        <v>3</v>
      </c>
      <c r="DG75" t="s">
        <v>3</v>
      </c>
      <c r="DH75" t="s">
        <v>3</v>
      </c>
      <c r="DI75" t="s">
        <v>3</v>
      </c>
      <c r="DJ75" t="s">
        <v>3</v>
      </c>
      <c r="DK75" t="s">
        <v>3</v>
      </c>
      <c r="DL75" t="s">
        <v>3</v>
      </c>
      <c r="DM75" t="s">
        <v>3</v>
      </c>
      <c r="DN75">
        <v>0</v>
      </c>
      <c r="DO75">
        <v>0</v>
      </c>
      <c r="DP75">
        <v>1</v>
      </c>
      <c r="DQ75">
        <v>1</v>
      </c>
      <c r="DU75">
        <v>1013</v>
      </c>
      <c r="DV75" t="s">
        <v>29</v>
      </c>
      <c r="DW75" t="s">
        <v>29</v>
      </c>
      <c r="DX75">
        <v>1</v>
      </c>
      <c r="EE75">
        <v>58262974</v>
      </c>
      <c r="EF75">
        <v>8</v>
      </c>
      <c r="EG75" t="s">
        <v>30</v>
      </c>
      <c r="EH75">
        <v>0</v>
      </c>
      <c r="EI75" t="s">
        <v>3</v>
      </c>
      <c r="EJ75">
        <v>1</v>
      </c>
      <c r="EK75">
        <v>1211</v>
      </c>
      <c r="EL75" t="s">
        <v>31</v>
      </c>
      <c r="EM75" t="s">
        <v>32</v>
      </c>
      <c r="EO75" t="s">
        <v>3</v>
      </c>
      <c r="EQ75">
        <v>0</v>
      </c>
      <c r="ER75">
        <v>3041275.5</v>
      </c>
      <c r="ES75">
        <v>0</v>
      </c>
      <c r="ET75">
        <v>0</v>
      </c>
      <c r="EU75">
        <v>0</v>
      </c>
      <c r="EV75">
        <v>3041275.5</v>
      </c>
      <c r="EW75">
        <v>0</v>
      </c>
      <c r="EX75">
        <v>0</v>
      </c>
      <c r="EY75">
        <v>0</v>
      </c>
      <c r="FQ75">
        <v>0</v>
      </c>
      <c r="FR75">
        <f t="shared" si="99"/>
        <v>0</v>
      </c>
      <c r="FS75">
        <v>0</v>
      </c>
      <c r="FT75" t="s">
        <v>33</v>
      </c>
      <c r="FX75">
        <v>0</v>
      </c>
      <c r="FY75">
        <v>0</v>
      </c>
      <c r="GA75" t="s">
        <v>3</v>
      </c>
      <c r="GD75">
        <v>1</v>
      </c>
      <c r="GF75">
        <v>1255111155</v>
      </c>
      <c r="GG75">
        <v>2</v>
      </c>
      <c r="GH75">
        <v>2</v>
      </c>
      <c r="GI75">
        <v>0</v>
      </c>
      <c r="GJ75">
        <v>0</v>
      </c>
      <c r="GK75">
        <v>0</v>
      </c>
      <c r="GL75">
        <f t="shared" si="100"/>
        <v>0</v>
      </c>
      <c r="GM75">
        <f t="shared" si="101"/>
        <v>0</v>
      </c>
      <c r="GN75">
        <f t="shared" si="102"/>
        <v>0</v>
      </c>
      <c r="GO75">
        <f t="shared" si="103"/>
        <v>0</v>
      </c>
      <c r="GP75">
        <f t="shared" si="104"/>
        <v>0</v>
      </c>
      <c r="GR75">
        <v>0</v>
      </c>
      <c r="GS75">
        <v>4</v>
      </c>
      <c r="GT75">
        <v>0</v>
      </c>
      <c r="GU75" t="s">
        <v>3</v>
      </c>
      <c r="GV75">
        <f t="shared" si="105"/>
        <v>0</v>
      </c>
      <c r="GW75">
        <v>1</v>
      </c>
      <c r="GX75">
        <f t="shared" si="106"/>
        <v>0</v>
      </c>
      <c r="HA75">
        <v>0</v>
      </c>
      <c r="HB75">
        <v>0</v>
      </c>
      <c r="HC75">
        <f t="shared" si="107"/>
        <v>0</v>
      </c>
      <c r="IK75">
        <v>0</v>
      </c>
    </row>
    <row r="76" spans="1:255" x14ac:dyDescent="0.2">
      <c r="A76" s="2">
        <v>17</v>
      </c>
      <c r="B76" s="2">
        <v>1</v>
      </c>
      <c r="C76" s="2"/>
      <c r="D76" s="2"/>
      <c r="E76" s="2" t="s">
        <v>105</v>
      </c>
      <c r="F76" s="2" t="s">
        <v>106</v>
      </c>
      <c r="G76" s="2" t="s">
        <v>107</v>
      </c>
      <c r="H76" s="2" t="s">
        <v>29</v>
      </c>
      <c r="I76" s="2">
        <v>0</v>
      </c>
      <c r="J76" s="2">
        <v>0</v>
      </c>
      <c r="K76" s="2"/>
      <c r="L76" s="2">
        <v>1</v>
      </c>
      <c r="M76" s="2">
        <v>0.99</v>
      </c>
      <c r="N76" s="2">
        <f t="shared" si="67"/>
        <v>0.01</v>
      </c>
      <c r="O76" s="2">
        <f t="shared" si="68"/>
        <v>0</v>
      </c>
      <c r="P76" s="2">
        <f t="shared" si="69"/>
        <v>0</v>
      </c>
      <c r="Q76" s="2">
        <f t="shared" si="70"/>
        <v>0</v>
      </c>
      <c r="R76" s="2">
        <f t="shared" si="71"/>
        <v>0</v>
      </c>
      <c r="S76" s="2">
        <f t="shared" si="72"/>
        <v>0</v>
      </c>
      <c r="T76" s="2">
        <f t="shared" si="73"/>
        <v>0</v>
      </c>
      <c r="U76" s="2">
        <f t="shared" si="74"/>
        <v>0</v>
      </c>
      <c r="V76" s="2">
        <f t="shared" si="75"/>
        <v>0</v>
      </c>
      <c r="W76" s="2">
        <f t="shared" si="76"/>
        <v>0</v>
      </c>
      <c r="X76" s="2">
        <f t="shared" si="77"/>
        <v>0</v>
      </c>
      <c r="Y76" s="2">
        <f t="shared" si="78"/>
        <v>0</v>
      </c>
      <c r="Z76" s="2"/>
      <c r="AA76" s="2">
        <v>58262852</v>
      </c>
      <c r="AB76" s="2">
        <f t="shared" si="79"/>
        <v>8942583.0299999993</v>
      </c>
      <c r="AC76" s="2">
        <f t="shared" si="80"/>
        <v>0</v>
      </c>
      <c r="AD76" s="2">
        <f t="shared" si="81"/>
        <v>0</v>
      </c>
      <c r="AE76" s="2">
        <f t="shared" si="82"/>
        <v>0</v>
      </c>
      <c r="AF76" s="2">
        <f t="shared" si="83"/>
        <v>8942583.0299999993</v>
      </c>
      <c r="AG76" s="2">
        <f t="shared" si="84"/>
        <v>0</v>
      </c>
      <c r="AH76" s="2">
        <f t="shared" si="85"/>
        <v>0</v>
      </c>
      <c r="AI76" s="2">
        <f t="shared" si="86"/>
        <v>0</v>
      </c>
      <c r="AJ76" s="2">
        <f t="shared" si="87"/>
        <v>0</v>
      </c>
      <c r="AK76" s="2">
        <v>8942583.0299999993</v>
      </c>
      <c r="AL76" s="2">
        <v>0</v>
      </c>
      <c r="AM76" s="2">
        <v>0</v>
      </c>
      <c r="AN76" s="2">
        <v>0</v>
      </c>
      <c r="AO76" s="2">
        <v>8942583.0299999993</v>
      </c>
      <c r="AP76" s="2">
        <v>0</v>
      </c>
      <c r="AQ76" s="2">
        <v>0</v>
      </c>
      <c r="AR76" s="2">
        <v>0</v>
      </c>
      <c r="AS76" s="2">
        <v>0</v>
      </c>
      <c r="AT76" s="2">
        <v>0</v>
      </c>
      <c r="AU76" s="2">
        <v>0</v>
      </c>
      <c r="AV76" s="2">
        <v>1</v>
      </c>
      <c r="AW76" s="2">
        <v>1</v>
      </c>
      <c r="AX76" s="2"/>
      <c r="AY76" s="2"/>
      <c r="AZ76" s="2">
        <v>1</v>
      </c>
      <c r="BA76" s="2">
        <v>1</v>
      </c>
      <c r="BB76" s="2">
        <v>1</v>
      </c>
      <c r="BC76" s="2">
        <v>1</v>
      </c>
      <c r="BD76" s="2" t="s">
        <v>3</v>
      </c>
      <c r="BE76" s="2" t="s">
        <v>3</v>
      </c>
      <c r="BF76" s="2" t="s">
        <v>3</v>
      </c>
      <c r="BG76" s="2" t="s">
        <v>3</v>
      </c>
      <c r="BH76" s="2">
        <v>0</v>
      </c>
      <c r="BI76" s="2">
        <v>1</v>
      </c>
      <c r="BJ76" s="2" t="s">
        <v>3</v>
      </c>
      <c r="BK76" s="2"/>
      <c r="BL76" s="2"/>
      <c r="BM76" s="2">
        <v>1211</v>
      </c>
      <c r="BN76" s="2">
        <v>0</v>
      </c>
      <c r="BO76" s="2" t="s">
        <v>3</v>
      </c>
      <c r="BP76" s="2">
        <v>0</v>
      </c>
      <c r="BQ76" s="2">
        <v>8</v>
      </c>
      <c r="BR76" s="2">
        <v>0</v>
      </c>
      <c r="BS76" s="2">
        <v>1</v>
      </c>
      <c r="BT76" s="2">
        <v>1</v>
      </c>
      <c r="BU76" s="2">
        <v>1</v>
      </c>
      <c r="BV76" s="2">
        <v>1</v>
      </c>
      <c r="BW76" s="2">
        <v>1</v>
      </c>
      <c r="BX76" s="2">
        <v>1</v>
      </c>
      <c r="BY76" s="2" t="s">
        <v>3</v>
      </c>
      <c r="BZ76" s="2">
        <v>0</v>
      </c>
      <c r="CA76" s="2">
        <v>0</v>
      </c>
      <c r="CB76" s="2"/>
      <c r="CC76" s="2"/>
      <c r="CD76" s="2"/>
      <c r="CE76" s="2">
        <v>0</v>
      </c>
      <c r="CF76" s="2">
        <v>0</v>
      </c>
      <c r="CG76" s="2">
        <v>0</v>
      </c>
      <c r="CH76" s="2">
        <v>7</v>
      </c>
      <c r="CI76" s="2">
        <v>0</v>
      </c>
      <c r="CJ76" s="2">
        <v>0</v>
      </c>
      <c r="CK76" s="2">
        <v>0</v>
      </c>
      <c r="CL76" s="2">
        <v>0</v>
      </c>
      <c r="CM76" s="2">
        <v>0</v>
      </c>
      <c r="CN76" s="2" t="s">
        <v>3</v>
      </c>
      <c r="CO76" s="2">
        <v>0</v>
      </c>
      <c r="CP76" s="2">
        <f t="shared" si="88"/>
        <v>0</v>
      </c>
      <c r="CQ76" s="2">
        <f t="shared" si="89"/>
        <v>0</v>
      </c>
      <c r="CR76" s="2">
        <f t="shared" si="90"/>
        <v>0</v>
      </c>
      <c r="CS76" s="2">
        <f t="shared" si="91"/>
        <v>0</v>
      </c>
      <c r="CT76" s="2">
        <f t="shared" si="92"/>
        <v>8942583.0299999993</v>
      </c>
      <c r="CU76" s="2">
        <f t="shared" si="93"/>
        <v>0</v>
      </c>
      <c r="CV76" s="2">
        <f t="shared" si="94"/>
        <v>0</v>
      </c>
      <c r="CW76" s="2">
        <f t="shared" si="95"/>
        <v>0</v>
      </c>
      <c r="CX76" s="2">
        <f t="shared" si="96"/>
        <v>0</v>
      </c>
      <c r="CY76" s="2">
        <f t="shared" si="97"/>
        <v>0</v>
      </c>
      <c r="CZ76" s="2">
        <f t="shared" si="98"/>
        <v>0</v>
      </c>
      <c r="DA76" s="2"/>
      <c r="DB76" s="2"/>
      <c r="DC76" s="2" t="s">
        <v>3</v>
      </c>
      <c r="DD76" s="2" t="s">
        <v>3</v>
      </c>
      <c r="DE76" s="2" t="s">
        <v>3</v>
      </c>
      <c r="DF76" s="2" t="s">
        <v>3</v>
      </c>
      <c r="DG76" s="2" t="s">
        <v>3</v>
      </c>
      <c r="DH76" s="2" t="s">
        <v>3</v>
      </c>
      <c r="DI76" s="2" t="s">
        <v>3</v>
      </c>
      <c r="DJ76" s="2" t="s">
        <v>3</v>
      </c>
      <c r="DK76" s="2" t="s">
        <v>3</v>
      </c>
      <c r="DL76" s="2" t="s">
        <v>3</v>
      </c>
      <c r="DM76" s="2" t="s">
        <v>3</v>
      </c>
      <c r="DN76" s="2">
        <v>0</v>
      </c>
      <c r="DO76" s="2">
        <v>0</v>
      </c>
      <c r="DP76" s="2">
        <v>1</v>
      </c>
      <c r="DQ76" s="2">
        <v>1</v>
      </c>
      <c r="DR76" s="2"/>
      <c r="DS76" s="2"/>
      <c r="DT76" s="2"/>
      <c r="DU76" s="2">
        <v>1013</v>
      </c>
      <c r="DV76" s="2" t="s">
        <v>29</v>
      </c>
      <c r="DW76" s="2" t="s">
        <v>29</v>
      </c>
      <c r="DX76" s="2">
        <v>1</v>
      </c>
      <c r="DY76" s="2"/>
      <c r="DZ76" s="2"/>
      <c r="EA76" s="2"/>
      <c r="EB76" s="2"/>
      <c r="EC76" s="2"/>
      <c r="ED76" s="2"/>
      <c r="EE76" s="2">
        <v>58262974</v>
      </c>
      <c r="EF76" s="2">
        <v>8</v>
      </c>
      <c r="EG76" s="2" t="s">
        <v>30</v>
      </c>
      <c r="EH76" s="2">
        <v>0</v>
      </c>
      <c r="EI76" s="2" t="s">
        <v>3</v>
      </c>
      <c r="EJ76" s="2">
        <v>1</v>
      </c>
      <c r="EK76" s="2">
        <v>1211</v>
      </c>
      <c r="EL76" s="2" t="s">
        <v>31</v>
      </c>
      <c r="EM76" s="2" t="s">
        <v>32</v>
      </c>
      <c r="EN76" s="2"/>
      <c r="EO76" s="2" t="s">
        <v>3</v>
      </c>
      <c r="EP76" s="2"/>
      <c r="EQ76" s="2">
        <v>0</v>
      </c>
      <c r="ER76" s="2">
        <v>8942583.0299999993</v>
      </c>
      <c r="ES76" s="2">
        <v>0</v>
      </c>
      <c r="ET76" s="2">
        <v>0</v>
      </c>
      <c r="EU76" s="2">
        <v>0</v>
      </c>
      <c r="EV76" s="2">
        <v>8942583.0299999993</v>
      </c>
      <c r="EW76" s="2">
        <v>0</v>
      </c>
      <c r="EX76" s="2">
        <v>0</v>
      </c>
      <c r="EY76" s="2">
        <v>0</v>
      </c>
      <c r="EZ76" s="2"/>
      <c r="FA76" s="2"/>
      <c r="FB76" s="2"/>
      <c r="FC76" s="2"/>
      <c r="FD76" s="2"/>
      <c r="FE76" s="2"/>
      <c r="FF76" s="2"/>
      <c r="FG76" s="2"/>
      <c r="FH76" s="2"/>
      <c r="FI76" s="2"/>
      <c r="FJ76" s="2"/>
      <c r="FK76" s="2"/>
      <c r="FL76" s="2"/>
      <c r="FM76" s="2"/>
      <c r="FN76" s="2"/>
      <c r="FO76" s="2"/>
      <c r="FP76" s="2"/>
      <c r="FQ76" s="2">
        <v>0</v>
      </c>
      <c r="FR76" s="2">
        <f t="shared" si="99"/>
        <v>0</v>
      </c>
      <c r="FS76" s="2">
        <v>0</v>
      </c>
      <c r="FT76" s="2" t="s">
        <v>33</v>
      </c>
      <c r="FU76" s="2"/>
      <c r="FV76" s="2"/>
      <c r="FW76" s="2"/>
      <c r="FX76" s="2">
        <v>0</v>
      </c>
      <c r="FY76" s="2">
        <v>0</v>
      </c>
      <c r="FZ76" s="2"/>
      <c r="GA76" s="2" t="s">
        <v>3</v>
      </c>
      <c r="GB76" s="2"/>
      <c r="GC76" s="2"/>
      <c r="GD76" s="2">
        <v>1</v>
      </c>
      <c r="GE76" s="2"/>
      <c r="GF76" s="2">
        <v>-1825102233</v>
      </c>
      <c r="GG76" s="2">
        <v>2</v>
      </c>
      <c r="GH76" s="2">
        <v>2</v>
      </c>
      <c r="GI76" s="2">
        <v>0</v>
      </c>
      <c r="GJ76" s="2">
        <v>0</v>
      </c>
      <c r="GK76" s="2">
        <v>0</v>
      </c>
      <c r="GL76" s="2">
        <f t="shared" si="100"/>
        <v>0</v>
      </c>
      <c r="GM76" s="2">
        <f t="shared" si="101"/>
        <v>0</v>
      </c>
      <c r="GN76" s="2">
        <f t="shared" si="102"/>
        <v>0</v>
      </c>
      <c r="GO76" s="2">
        <f t="shared" si="103"/>
        <v>0</v>
      </c>
      <c r="GP76" s="2">
        <f t="shared" si="104"/>
        <v>0</v>
      </c>
      <c r="GQ76" s="2"/>
      <c r="GR76" s="2">
        <v>0</v>
      </c>
      <c r="GS76" s="2">
        <v>4</v>
      </c>
      <c r="GT76" s="2">
        <v>0</v>
      </c>
      <c r="GU76" s="2" t="s">
        <v>3</v>
      </c>
      <c r="GV76" s="2">
        <f t="shared" si="105"/>
        <v>0</v>
      </c>
      <c r="GW76" s="2">
        <v>1</v>
      </c>
      <c r="GX76" s="2">
        <f t="shared" si="106"/>
        <v>0</v>
      </c>
      <c r="GY76" s="2"/>
      <c r="GZ76" s="2"/>
      <c r="HA76" s="2">
        <v>0</v>
      </c>
      <c r="HB76" s="2">
        <v>0</v>
      </c>
      <c r="HC76" s="2">
        <f t="shared" si="107"/>
        <v>0</v>
      </c>
      <c r="HD76" s="2"/>
      <c r="HE76" s="2"/>
      <c r="HF76" s="2"/>
      <c r="HG76" s="2"/>
      <c r="HH76" s="2"/>
      <c r="HI76" s="2"/>
      <c r="HJ76" s="2"/>
      <c r="HK76" s="2"/>
      <c r="HL76" s="2"/>
      <c r="HM76" s="2"/>
      <c r="HN76" s="2"/>
      <c r="HO76" s="2"/>
      <c r="HP76" s="2"/>
      <c r="HQ76" s="2"/>
      <c r="HR76" s="2"/>
      <c r="HS76" s="2"/>
      <c r="HT76" s="2"/>
      <c r="HU76" s="2"/>
      <c r="HV76" s="2"/>
      <c r="HW76" s="2"/>
      <c r="HX76" s="2"/>
      <c r="HY76" s="2"/>
      <c r="HZ76" s="2"/>
      <c r="IA76" s="2"/>
      <c r="IB76" s="2"/>
      <c r="IC76" s="2"/>
      <c r="ID76" s="2"/>
      <c r="IE76" s="2"/>
      <c r="IF76" s="2"/>
      <c r="IG76" s="2"/>
      <c r="IH76" s="2"/>
      <c r="II76" s="2"/>
      <c r="IJ76" s="2"/>
      <c r="IK76" s="2">
        <v>0</v>
      </c>
      <c r="IL76" s="2"/>
      <c r="IM76" s="2"/>
      <c r="IN76" s="2"/>
      <c r="IO76" s="2"/>
      <c r="IP76" s="2"/>
      <c r="IQ76" s="2"/>
      <c r="IR76" s="2"/>
      <c r="IS76" s="2"/>
      <c r="IT76" s="2"/>
      <c r="IU76" s="2"/>
    </row>
    <row r="77" spans="1:255" x14ac:dyDescent="0.2">
      <c r="A77">
        <v>17</v>
      </c>
      <c r="B77">
        <v>1</v>
      </c>
      <c r="E77" t="s">
        <v>105</v>
      </c>
      <c r="F77" t="s">
        <v>106</v>
      </c>
      <c r="G77" t="s">
        <v>107</v>
      </c>
      <c r="H77" t="s">
        <v>29</v>
      </c>
      <c r="I77">
        <v>0</v>
      </c>
      <c r="J77">
        <v>0</v>
      </c>
      <c r="L77">
        <v>1</v>
      </c>
      <c r="M77">
        <v>0.99</v>
      </c>
      <c r="N77">
        <f t="shared" si="67"/>
        <v>0.01</v>
      </c>
      <c r="O77">
        <f t="shared" si="68"/>
        <v>0</v>
      </c>
      <c r="P77">
        <f t="shared" si="69"/>
        <v>0</v>
      </c>
      <c r="Q77">
        <f t="shared" si="70"/>
        <v>0</v>
      </c>
      <c r="R77">
        <f t="shared" si="71"/>
        <v>0</v>
      </c>
      <c r="S77">
        <f t="shared" si="72"/>
        <v>0</v>
      </c>
      <c r="T77">
        <f t="shared" si="73"/>
        <v>0</v>
      </c>
      <c r="U77">
        <f t="shared" si="74"/>
        <v>0</v>
      </c>
      <c r="V77">
        <f t="shared" si="75"/>
        <v>0</v>
      </c>
      <c r="W77">
        <f t="shared" si="76"/>
        <v>0</v>
      </c>
      <c r="X77">
        <f t="shared" si="77"/>
        <v>0</v>
      </c>
      <c r="Y77">
        <f t="shared" si="78"/>
        <v>0</v>
      </c>
      <c r="AA77">
        <v>58262851</v>
      </c>
      <c r="AB77">
        <f t="shared" si="79"/>
        <v>8942583.0299999993</v>
      </c>
      <c r="AC77">
        <f t="shared" si="80"/>
        <v>0</v>
      </c>
      <c r="AD77">
        <f t="shared" si="81"/>
        <v>0</v>
      </c>
      <c r="AE77">
        <f t="shared" si="82"/>
        <v>0</v>
      </c>
      <c r="AF77">
        <f t="shared" si="83"/>
        <v>8942583.0299999993</v>
      </c>
      <c r="AG77">
        <f t="shared" si="84"/>
        <v>0</v>
      </c>
      <c r="AH77">
        <f t="shared" si="85"/>
        <v>0</v>
      </c>
      <c r="AI77">
        <f t="shared" si="86"/>
        <v>0</v>
      </c>
      <c r="AJ77">
        <f t="shared" si="87"/>
        <v>0</v>
      </c>
      <c r="AK77">
        <v>8942583.0299999993</v>
      </c>
      <c r="AL77">
        <v>0</v>
      </c>
      <c r="AM77">
        <v>0</v>
      </c>
      <c r="AN77">
        <v>0</v>
      </c>
      <c r="AO77">
        <v>8942583.0299999993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  <c r="AV77">
        <v>1</v>
      </c>
      <c r="AW77">
        <v>1</v>
      </c>
      <c r="AZ77">
        <v>1</v>
      </c>
      <c r="BA77">
        <v>1</v>
      </c>
      <c r="BB77">
        <v>1</v>
      </c>
      <c r="BC77">
        <v>1</v>
      </c>
      <c r="BD77" t="s">
        <v>3</v>
      </c>
      <c r="BE77" t="s">
        <v>3</v>
      </c>
      <c r="BF77" t="s">
        <v>3</v>
      </c>
      <c r="BG77" t="s">
        <v>3</v>
      </c>
      <c r="BH77">
        <v>0</v>
      </c>
      <c r="BI77">
        <v>1</v>
      </c>
      <c r="BJ77" t="s">
        <v>3</v>
      </c>
      <c r="BM77">
        <v>1211</v>
      </c>
      <c r="BN77">
        <v>0</v>
      </c>
      <c r="BO77" t="s">
        <v>3</v>
      </c>
      <c r="BP77">
        <v>0</v>
      </c>
      <c r="BQ77">
        <v>8</v>
      </c>
      <c r="BR77">
        <v>0</v>
      </c>
      <c r="BS77">
        <v>1</v>
      </c>
      <c r="BT77">
        <v>1</v>
      </c>
      <c r="BU77">
        <v>1</v>
      </c>
      <c r="BV77">
        <v>1</v>
      </c>
      <c r="BW77">
        <v>1</v>
      </c>
      <c r="BX77">
        <v>1</v>
      </c>
      <c r="BY77" t="s">
        <v>3</v>
      </c>
      <c r="BZ77">
        <v>0</v>
      </c>
      <c r="CA77">
        <v>0</v>
      </c>
      <c r="CE77">
        <v>0</v>
      </c>
      <c r="CF77">
        <v>0</v>
      </c>
      <c r="CG77">
        <v>0</v>
      </c>
      <c r="CH77">
        <v>7</v>
      </c>
      <c r="CI77">
        <v>0</v>
      </c>
      <c r="CJ77">
        <v>0</v>
      </c>
      <c r="CK77">
        <v>0</v>
      </c>
      <c r="CL77">
        <v>0</v>
      </c>
      <c r="CM77">
        <v>0</v>
      </c>
      <c r="CN77" t="s">
        <v>3</v>
      </c>
      <c r="CO77">
        <v>0</v>
      </c>
      <c r="CP77">
        <f t="shared" si="88"/>
        <v>0</v>
      </c>
      <c r="CQ77">
        <f t="shared" si="89"/>
        <v>0</v>
      </c>
      <c r="CR77">
        <f t="shared" si="90"/>
        <v>0</v>
      </c>
      <c r="CS77">
        <f t="shared" si="91"/>
        <v>0</v>
      </c>
      <c r="CT77">
        <f t="shared" si="92"/>
        <v>8942583.0299999993</v>
      </c>
      <c r="CU77">
        <f t="shared" si="93"/>
        <v>0</v>
      </c>
      <c r="CV77">
        <f t="shared" si="94"/>
        <v>0</v>
      </c>
      <c r="CW77">
        <f t="shared" si="95"/>
        <v>0</v>
      </c>
      <c r="CX77">
        <f t="shared" si="96"/>
        <v>0</v>
      </c>
      <c r="CY77">
        <f t="shared" si="97"/>
        <v>0</v>
      </c>
      <c r="CZ77">
        <f t="shared" si="98"/>
        <v>0</v>
      </c>
      <c r="DC77" t="s">
        <v>3</v>
      </c>
      <c r="DD77" t="s">
        <v>3</v>
      </c>
      <c r="DE77" t="s">
        <v>3</v>
      </c>
      <c r="DF77" t="s">
        <v>3</v>
      </c>
      <c r="DG77" t="s">
        <v>3</v>
      </c>
      <c r="DH77" t="s">
        <v>3</v>
      </c>
      <c r="DI77" t="s">
        <v>3</v>
      </c>
      <c r="DJ77" t="s">
        <v>3</v>
      </c>
      <c r="DK77" t="s">
        <v>3</v>
      </c>
      <c r="DL77" t="s">
        <v>3</v>
      </c>
      <c r="DM77" t="s">
        <v>3</v>
      </c>
      <c r="DN77">
        <v>0</v>
      </c>
      <c r="DO77">
        <v>0</v>
      </c>
      <c r="DP77">
        <v>1</v>
      </c>
      <c r="DQ77">
        <v>1</v>
      </c>
      <c r="DU77">
        <v>1013</v>
      </c>
      <c r="DV77" t="s">
        <v>29</v>
      </c>
      <c r="DW77" t="s">
        <v>29</v>
      </c>
      <c r="DX77">
        <v>1</v>
      </c>
      <c r="EE77">
        <v>58262974</v>
      </c>
      <c r="EF77">
        <v>8</v>
      </c>
      <c r="EG77" t="s">
        <v>30</v>
      </c>
      <c r="EH77">
        <v>0</v>
      </c>
      <c r="EI77" t="s">
        <v>3</v>
      </c>
      <c r="EJ77">
        <v>1</v>
      </c>
      <c r="EK77">
        <v>1211</v>
      </c>
      <c r="EL77" t="s">
        <v>31</v>
      </c>
      <c r="EM77" t="s">
        <v>32</v>
      </c>
      <c r="EO77" t="s">
        <v>3</v>
      </c>
      <c r="EQ77">
        <v>0</v>
      </c>
      <c r="ER77">
        <v>8942583.0299999993</v>
      </c>
      <c r="ES77">
        <v>0</v>
      </c>
      <c r="ET77">
        <v>0</v>
      </c>
      <c r="EU77">
        <v>0</v>
      </c>
      <c r="EV77">
        <v>8942583.0299999993</v>
      </c>
      <c r="EW77">
        <v>0</v>
      </c>
      <c r="EX77">
        <v>0</v>
      </c>
      <c r="EY77">
        <v>0</v>
      </c>
      <c r="FQ77">
        <v>0</v>
      </c>
      <c r="FR77">
        <f t="shared" si="99"/>
        <v>0</v>
      </c>
      <c r="FS77">
        <v>0</v>
      </c>
      <c r="FT77" t="s">
        <v>33</v>
      </c>
      <c r="FX77">
        <v>0</v>
      </c>
      <c r="FY77">
        <v>0</v>
      </c>
      <c r="GA77" t="s">
        <v>3</v>
      </c>
      <c r="GD77">
        <v>1</v>
      </c>
      <c r="GF77">
        <v>-1825102233</v>
      </c>
      <c r="GG77">
        <v>2</v>
      </c>
      <c r="GH77">
        <v>2</v>
      </c>
      <c r="GI77">
        <v>0</v>
      </c>
      <c r="GJ77">
        <v>0</v>
      </c>
      <c r="GK77">
        <v>0</v>
      </c>
      <c r="GL77">
        <f t="shared" si="100"/>
        <v>0</v>
      </c>
      <c r="GM77">
        <f t="shared" si="101"/>
        <v>0</v>
      </c>
      <c r="GN77">
        <f t="shared" si="102"/>
        <v>0</v>
      </c>
      <c r="GO77">
        <f t="shared" si="103"/>
        <v>0</v>
      </c>
      <c r="GP77">
        <f t="shared" si="104"/>
        <v>0</v>
      </c>
      <c r="GR77">
        <v>0</v>
      </c>
      <c r="GS77">
        <v>4</v>
      </c>
      <c r="GT77">
        <v>0</v>
      </c>
      <c r="GU77" t="s">
        <v>3</v>
      </c>
      <c r="GV77">
        <f t="shared" si="105"/>
        <v>0</v>
      </c>
      <c r="GW77">
        <v>1</v>
      </c>
      <c r="GX77">
        <f t="shared" si="106"/>
        <v>0</v>
      </c>
      <c r="HA77">
        <v>0</v>
      </c>
      <c r="HB77">
        <v>0</v>
      </c>
      <c r="HC77">
        <f t="shared" si="107"/>
        <v>0</v>
      </c>
      <c r="IK77">
        <v>0</v>
      </c>
    </row>
    <row r="78" spans="1:255" x14ac:dyDescent="0.2">
      <c r="A78" s="2">
        <v>17</v>
      </c>
      <c r="B78" s="2">
        <v>1</v>
      </c>
      <c r="C78" s="2"/>
      <c r="D78" s="2"/>
      <c r="E78" s="2" t="s">
        <v>108</v>
      </c>
      <c r="F78" s="2" t="s">
        <v>109</v>
      </c>
      <c r="G78" s="2" t="s">
        <v>110</v>
      </c>
      <c r="H78" s="2" t="s">
        <v>29</v>
      </c>
      <c r="I78" s="2">
        <v>0</v>
      </c>
      <c r="J78" s="2">
        <v>0</v>
      </c>
      <c r="K78" s="2"/>
      <c r="L78" s="2">
        <v>1</v>
      </c>
      <c r="M78" s="2">
        <v>0.92999999999999994</v>
      </c>
      <c r="N78" s="2">
        <f t="shared" si="67"/>
        <v>7.0000000000000007E-2</v>
      </c>
      <c r="O78" s="2">
        <f t="shared" si="68"/>
        <v>0</v>
      </c>
      <c r="P78" s="2">
        <f t="shared" si="69"/>
        <v>0</v>
      </c>
      <c r="Q78" s="2">
        <f t="shared" si="70"/>
        <v>0</v>
      </c>
      <c r="R78" s="2">
        <f t="shared" si="71"/>
        <v>0</v>
      </c>
      <c r="S78" s="2">
        <f t="shared" si="72"/>
        <v>0</v>
      </c>
      <c r="T78" s="2">
        <f t="shared" si="73"/>
        <v>0</v>
      </c>
      <c r="U78" s="2">
        <f t="shared" si="74"/>
        <v>0</v>
      </c>
      <c r="V78" s="2">
        <f t="shared" si="75"/>
        <v>0</v>
      </c>
      <c r="W78" s="2">
        <f t="shared" si="76"/>
        <v>0</v>
      </c>
      <c r="X78" s="2">
        <f t="shared" si="77"/>
        <v>0</v>
      </c>
      <c r="Y78" s="2">
        <f t="shared" si="78"/>
        <v>0</v>
      </c>
      <c r="Z78" s="2"/>
      <c r="AA78" s="2">
        <v>58262852</v>
      </c>
      <c r="AB78" s="2">
        <f t="shared" si="79"/>
        <v>1532843.13</v>
      </c>
      <c r="AC78" s="2">
        <f t="shared" si="80"/>
        <v>0</v>
      </c>
      <c r="AD78" s="2">
        <f t="shared" si="81"/>
        <v>0</v>
      </c>
      <c r="AE78" s="2">
        <f t="shared" si="82"/>
        <v>0</v>
      </c>
      <c r="AF78" s="2">
        <f t="shared" si="83"/>
        <v>1532843.13</v>
      </c>
      <c r="AG78" s="2">
        <f t="shared" si="84"/>
        <v>0</v>
      </c>
      <c r="AH78" s="2">
        <f t="shared" si="85"/>
        <v>0</v>
      </c>
      <c r="AI78" s="2">
        <f t="shared" si="86"/>
        <v>0</v>
      </c>
      <c r="AJ78" s="2">
        <f t="shared" si="87"/>
        <v>0</v>
      </c>
      <c r="AK78" s="2">
        <v>1532843.13</v>
      </c>
      <c r="AL78" s="2">
        <v>0</v>
      </c>
      <c r="AM78" s="2">
        <v>0</v>
      </c>
      <c r="AN78" s="2">
        <v>0</v>
      </c>
      <c r="AO78" s="2">
        <v>1532843.13</v>
      </c>
      <c r="AP78" s="2">
        <v>0</v>
      </c>
      <c r="AQ78" s="2">
        <v>0</v>
      </c>
      <c r="AR78" s="2">
        <v>0</v>
      </c>
      <c r="AS78" s="2">
        <v>0</v>
      </c>
      <c r="AT78" s="2">
        <v>0</v>
      </c>
      <c r="AU78" s="2">
        <v>0</v>
      </c>
      <c r="AV78" s="2">
        <v>1</v>
      </c>
      <c r="AW78" s="2">
        <v>1</v>
      </c>
      <c r="AX78" s="2"/>
      <c r="AY78" s="2"/>
      <c r="AZ78" s="2">
        <v>1</v>
      </c>
      <c r="BA78" s="2">
        <v>1</v>
      </c>
      <c r="BB78" s="2">
        <v>1</v>
      </c>
      <c r="BC78" s="2">
        <v>1</v>
      </c>
      <c r="BD78" s="2" t="s">
        <v>3</v>
      </c>
      <c r="BE78" s="2" t="s">
        <v>3</v>
      </c>
      <c r="BF78" s="2" t="s">
        <v>3</v>
      </c>
      <c r="BG78" s="2" t="s">
        <v>3</v>
      </c>
      <c r="BH78" s="2">
        <v>0</v>
      </c>
      <c r="BI78" s="2">
        <v>1</v>
      </c>
      <c r="BJ78" s="2" t="s">
        <v>3</v>
      </c>
      <c r="BK78" s="2"/>
      <c r="BL78" s="2"/>
      <c r="BM78" s="2">
        <v>1211</v>
      </c>
      <c r="BN78" s="2">
        <v>0</v>
      </c>
      <c r="BO78" s="2" t="s">
        <v>3</v>
      </c>
      <c r="BP78" s="2">
        <v>0</v>
      </c>
      <c r="BQ78" s="2">
        <v>8</v>
      </c>
      <c r="BR78" s="2">
        <v>0</v>
      </c>
      <c r="BS78" s="2">
        <v>1</v>
      </c>
      <c r="BT78" s="2">
        <v>1</v>
      </c>
      <c r="BU78" s="2">
        <v>1</v>
      </c>
      <c r="BV78" s="2">
        <v>1</v>
      </c>
      <c r="BW78" s="2">
        <v>1</v>
      </c>
      <c r="BX78" s="2">
        <v>1</v>
      </c>
      <c r="BY78" s="2" t="s">
        <v>3</v>
      </c>
      <c r="BZ78" s="2">
        <v>0</v>
      </c>
      <c r="CA78" s="2">
        <v>0</v>
      </c>
      <c r="CB78" s="2"/>
      <c r="CC78" s="2"/>
      <c r="CD78" s="2"/>
      <c r="CE78" s="2">
        <v>0</v>
      </c>
      <c r="CF78" s="2">
        <v>0</v>
      </c>
      <c r="CG78" s="2">
        <v>0</v>
      </c>
      <c r="CH78" s="2">
        <v>8</v>
      </c>
      <c r="CI78" s="2">
        <v>0</v>
      </c>
      <c r="CJ78" s="2">
        <v>0</v>
      </c>
      <c r="CK78" s="2">
        <v>0</v>
      </c>
      <c r="CL78" s="2">
        <v>0</v>
      </c>
      <c r="CM78" s="2">
        <v>0</v>
      </c>
      <c r="CN78" s="2" t="s">
        <v>3</v>
      </c>
      <c r="CO78" s="2">
        <v>0</v>
      </c>
      <c r="CP78" s="2">
        <f t="shared" si="88"/>
        <v>0</v>
      </c>
      <c r="CQ78" s="2">
        <f t="shared" si="89"/>
        <v>0</v>
      </c>
      <c r="CR78" s="2">
        <f t="shared" si="90"/>
        <v>0</v>
      </c>
      <c r="CS78" s="2">
        <f t="shared" si="91"/>
        <v>0</v>
      </c>
      <c r="CT78" s="2">
        <f t="shared" si="92"/>
        <v>1532843.13</v>
      </c>
      <c r="CU78" s="2">
        <f t="shared" si="93"/>
        <v>0</v>
      </c>
      <c r="CV78" s="2">
        <f t="shared" si="94"/>
        <v>0</v>
      </c>
      <c r="CW78" s="2">
        <f t="shared" si="95"/>
        <v>0</v>
      </c>
      <c r="CX78" s="2">
        <f t="shared" si="96"/>
        <v>0</v>
      </c>
      <c r="CY78" s="2">
        <f t="shared" si="97"/>
        <v>0</v>
      </c>
      <c r="CZ78" s="2">
        <f t="shared" si="98"/>
        <v>0</v>
      </c>
      <c r="DA78" s="2"/>
      <c r="DB78" s="2"/>
      <c r="DC78" s="2" t="s">
        <v>3</v>
      </c>
      <c r="DD78" s="2" t="s">
        <v>3</v>
      </c>
      <c r="DE78" s="2" t="s">
        <v>3</v>
      </c>
      <c r="DF78" s="2" t="s">
        <v>3</v>
      </c>
      <c r="DG78" s="2" t="s">
        <v>3</v>
      </c>
      <c r="DH78" s="2" t="s">
        <v>3</v>
      </c>
      <c r="DI78" s="2" t="s">
        <v>3</v>
      </c>
      <c r="DJ78" s="2" t="s">
        <v>3</v>
      </c>
      <c r="DK78" s="2" t="s">
        <v>3</v>
      </c>
      <c r="DL78" s="2" t="s">
        <v>3</v>
      </c>
      <c r="DM78" s="2" t="s">
        <v>3</v>
      </c>
      <c r="DN78" s="2">
        <v>0</v>
      </c>
      <c r="DO78" s="2">
        <v>0</v>
      </c>
      <c r="DP78" s="2">
        <v>1</v>
      </c>
      <c r="DQ78" s="2">
        <v>1</v>
      </c>
      <c r="DR78" s="2"/>
      <c r="DS78" s="2"/>
      <c r="DT78" s="2"/>
      <c r="DU78" s="2">
        <v>1013</v>
      </c>
      <c r="DV78" s="2" t="s">
        <v>29</v>
      </c>
      <c r="DW78" s="2" t="s">
        <v>29</v>
      </c>
      <c r="DX78" s="2">
        <v>1</v>
      </c>
      <c r="DY78" s="2"/>
      <c r="DZ78" s="2"/>
      <c r="EA78" s="2"/>
      <c r="EB78" s="2"/>
      <c r="EC78" s="2"/>
      <c r="ED78" s="2"/>
      <c r="EE78" s="2">
        <v>58262974</v>
      </c>
      <c r="EF78" s="2">
        <v>8</v>
      </c>
      <c r="EG78" s="2" t="s">
        <v>30</v>
      </c>
      <c r="EH78" s="2">
        <v>0</v>
      </c>
      <c r="EI78" s="2" t="s">
        <v>3</v>
      </c>
      <c r="EJ78" s="2">
        <v>1</v>
      </c>
      <c r="EK78" s="2">
        <v>1211</v>
      </c>
      <c r="EL78" s="2" t="s">
        <v>31</v>
      </c>
      <c r="EM78" s="2" t="s">
        <v>32</v>
      </c>
      <c r="EN78" s="2"/>
      <c r="EO78" s="2" t="s">
        <v>3</v>
      </c>
      <c r="EP78" s="2"/>
      <c r="EQ78" s="2">
        <v>0</v>
      </c>
      <c r="ER78" s="2">
        <v>1532843.13</v>
      </c>
      <c r="ES78" s="2">
        <v>0</v>
      </c>
      <c r="ET78" s="2">
        <v>0</v>
      </c>
      <c r="EU78" s="2">
        <v>0</v>
      </c>
      <c r="EV78" s="2">
        <v>1532843.13</v>
      </c>
      <c r="EW78" s="2">
        <v>0</v>
      </c>
      <c r="EX78" s="2">
        <v>0</v>
      </c>
      <c r="EY78" s="2">
        <v>0</v>
      </c>
      <c r="EZ78" s="2"/>
      <c r="FA78" s="2"/>
      <c r="FB78" s="2"/>
      <c r="FC78" s="2"/>
      <c r="FD78" s="2"/>
      <c r="FE78" s="2"/>
      <c r="FF78" s="2"/>
      <c r="FG78" s="2"/>
      <c r="FH78" s="2"/>
      <c r="FI78" s="2"/>
      <c r="FJ78" s="2"/>
      <c r="FK78" s="2"/>
      <c r="FL78" s="2"/>
      <c r="FM78" s="2"/>
      <c r="FN78" s="2"/>
      <c r="FO78" s="2"/>
      <c r="FP78" s="2"/>
      <c r="FQ78" s="2">
        <v>0</v>
      </c>
      <c r="FR78" s="2">
        <f t="shared" si="99"/>
        <v>0</v>
      </c>
      <c r="FS78" s="2">
        <v>0</v>
      </c>
      <c r="FT78" s="2" t="s">
        <v>33</v>
      </c>
      <c r="FU78" s="2"/>
      <c r="FV78" s="2"/>
      <c r="FW78" s="2"/>
      <c r="FX78" s="2">
        <v>0</v>
      </c>
      <c r="FY78" s="2">
        <v>0</v>
      </c>
      <c r="FZ78" s="2"/>
      <c r="GA78" s="2" t="s">
        <v>3</v>
      </c>
      <c r="GB78" s="2"/>
      <c r="GC78" s="2"/>
      <c r="GD78" s="2">
        <v>1</v>
      </c>
      <c r="GE78" s="2"/>
      <c r="GF78" s="2">
        <v>-412744176</v>
      </c>
      <c r="GG78" s="2">
        <v>2</v>
      </c>
      <c r="GH78" s="2">
        <v>2</v>
      </c>
      <c r="GI78" s="2">
        <v>0</v>
      </c>
      <c r="GJ78" s="2">
        <v>0</v>
      </c>
      <c r="GK78" s="2">
        <v>0</v>
      </c>
      <c r="GL78" s="2">
        <f t="shared" si="100"/>
        <v>0</v>
      </c>
      <c r="GM78" s="2">
        <f t="shared" si="101"/>
        <v>0</v>
      </c>
      <c r="GN78" s="2">
        <f t="shared" si="102"/>
        <v>0</v>
      </c>
      <c r="GO78" s="2">
        <f t="shared" si="103"/>
        <v>0</v>
      </c>
      <c r="GP78" s="2">
        <f t="shared" si="104"/>
        <v>0</v>
      </c>
      <c r="GQ78" s="2"/>
      <c r="GR78" s="2">
        <v>0</v>
      </c>
      <c r="GS78" s="2">
        <v>4</v>
      </c>
      <c r="GT78" s="2">
        <v>0</v>
      </c>
      <c r="GU78" s="2" t="s">
        <v>3</v>
      </c>
      <c r="GV78" s="2">
        <f t="shared" si="105"/>
        <v>0</v>
      </c>
      <c r="GW78" s="2">
        <v>1</v>
      </c>
      <c r="GX78" s="2">
        <f t="shared" si="106"/>
        <v>0</v>
      </c>
      <c r="GY78" s="2"/>
      <c r="GZ78" s="2"/>
      <c r="HA78" s="2">
        <v>0</v>
      </c>
      <c r="HB78" s="2">
        <v>0</v>
      </c>
      <c r="HC78" s="2">
        <f t="shared" si="107"/>
        <v>0</v>
      </c>
      <c r="HD78" s="2"/>
      <c r="HE78" s="2"/>
      <c r="HF78" s="2"/>
      <c r="HG78" s="2"/>
      <c r="HH78" s="2"/>
      <c r="HI78" s="2"/>
      <c r="HJ78" s="2"/>
      <c r="HK78" s="2"/>
      <c r="HL78" s="2"/>
      <c r="HM78" s="2"/>
      <c r="HN78" s="2"/>
      <c r="HO78" s="2"/>
      <c r="HP78" s="2"/>
      <c r="HQ78" s="2"/>
      <c r="HR78" s="2"/>
      <c r="HS78" s="2"/>
      <c r="HT78" s="2"/>
      <c r="HU78" s="2"/>
      <c r="HV78" s="2"/>
      <c r="HW78" s="2"/>
      <c r="HX78" s="2"/>
      <c r="HY78" s="2"/>
      <c r="HZ78" s="2"/>
      <c r="IA78" s="2"/>
      <c r="IB78" s="2"/>
      <c r="IC78" s="2"/>
      <c r="ID78" s="2"/>
      <c r="IE78" s="2"/>
      <c r="IF78" s="2"/>
      <c r="IG78" s="2"/>
      <c r="IH78" s="2"/>
      <c r="II78" s="2"/>
      <c r="IJ78" s="2"/>
      <c r="IK78" s="2">
        <v>0</v>
      </c>
      <c r="IL78" s="2"/>
      <c r="IM78" s="2"/>
      <c r="IN78" s="2"/>
      <c r="IO78" s="2"/>
      <c r="IP78" s="2"/>
      <c r="IQ78" s="2"/>
      <c r="IR78" s="2"/>
      <c r="IS78" s="2"/>
      <c r="IT78" s="2"/>
      <c r="IU78" s="2"/>
    </row>
    <row r="79" spans="1:255" x14ac:dyDescent="0.2">
      <c r="A79">
        <v>17</v>
      </c>
      <c r="B79">
        <v>1</v>
      </c>
      <c r="E79" t="s">
        <v>108</v>
      </c>
      <c r="F79" t="s">
        <v>109</v>
      </c>
      <c r="G79" t="s">
        <v>110</v>
      </c>
      <c r="H79" t="s">
        <v>29</v>
      </c>
      <c r="I79">
        <v>0</v>
      </c>
      <c r="J79">
        <v>0</v>
      </c>
      <c r="L79">
        <v>1</v>
      </c>
      <c r="M79">
        <v>0.92999999999999994</v>
      </c>
      <c r="N79">
        <f t="shared" si="67"/>
        <v>7.0000000000000007E-2</v>
      </c>
      <c r="O79">
        <f t="shared" si="68"/>
        <v>0</v>
      </c>
      <c r="P79">
        <f t="shared" si="69"/>
        <v>0</v>
      </c>
      <c r="Q79">
        <f t="shared" si="70"/>
        <v>0</v>
      </c>
      <c r="R79">
        <f t="shared" si="71"/>
        <v>0</v>
      </c>
      <c r="S79">
        <f t="shared" si="72"/>
        <v>0</v>
      </c>
      <c r="T79">
        <f t="shared" si="73"/>
        <v>0</v>
      </c>
      <c r="U79">
        <f t="shared" si="74"/>
        <v>0</v>
      </c>
      <c r="V79">
        <f t="shared" si="75"/>
        <v>0</v>
      </c>
      <c r="W79">
        <f t="shared" si="76"/>
        <v>0</v>
      </c>
      <c r="X79">
        <f t="shared" si="77"/>
        <v>0</v>
      </c>
      <c r="Y79">
        <f t="shared" si="78"/>
        <v>0</v>
      </c>
      <c r="AA79">
        <v>58262851</v>
      </c>
      <c r="AB79">
        <f t="shared" si="79"/>
        <v>1532843.13</v>
      </c>
      <c r="AC79">
        <f t="shared" si="80"/>
        <v>0</v>
      </c>
      <c r="AD79">
        <f t="shared" si="81"/>
        <v>0</v>
      </c>
      <c r="AE79">
        <f t="shared" si="82"/>
        <v>0</v>
      </c>
      <c r="AF79">
        <f t="shared" si="83"/>
        <v>1532843.13</v>
      </c>
      <c r="AG79">
        <f t="shared" si="84"/>
        <v>0</v>
      </c>
      <c r="AH79">
        <f t="shared" si="85"/>
        <v>0</v>
      </c>
      <c r="AI79">
        <f t="shared" si="86"/>
        <v>0</v>
      </c>
      <c r="AJ79">
        <f t="shared" si="87"/>
        <v>0</v>
      </c>
      <c r="AK79">
        <v>1532843.13</v>
      </c>
      <c r="AL79">
        <v>0</v>
      </c>
      <c r="AM79">
        <v>0</v>
      </c>
      <c r="AN79">
        <v>0</v>
      </c>
      <c r="AO79">
        <v>1532843.13</v>
      </c>
      <c r="AP79">
        <v>0</v>
      </c>
      <c r="AQ79">
        <v>0</v>
      </c>
      <c r="AR79">
        <v>0</v>
      </c>
      <c r="AS79">
        <v>0</v>
      </c>
      <c r="AT79">
        <v>0</v>
      </c>
      <c r="AU79">
        <v>0</v>
      </c>
      <c r="AV79">
        <v>1</v>
      </c>
      <c r="AW79">
        <v>1</v>
      </c>
      <c r="AZ79">
        <v>1</v>
      </c>
      <c r="BA79">
        <v>1</v>
      </c>
      <c r="BB79">
        <v>1</v>
      </c>
      <c r="BC79">
        <v>1</v>
      </c>
      <c r="BD79" t="s">
        <v>3</v>
      </c>
      <c r="BE79" t="s">
        <v>3</v>
      </c>
      <c r="BF79" t="s">
        <v>3</v>
      </c>
      <c r="BG79" t="s">
        <v>3</v>
      </c>
      <c r="BH79">
        <v>0</v>
      </c>
      <c r="BI79">
        <v>1</v>
      </c>
      <c r="BJ79" t="s">
        <v>3</v>
      </c>
      <c r="BM79">
        <v>1211</v>
      </c>
      <c r="BN79">
        <v>0</v>
      </c>
      <c r="BO79" t="s">
        <v>3</v>
      </c>
      <c r="BP79">
        <v>0</v>
      </c>
      <c r="BQ79">
        <v>8</v>
      </c>
      <c r="BR79">
        <v>0</v>
      </c>
      <c r="BS79">
        <v>1</v>
      </c>
      <c r="BT79">
        <v>1</v>
      </c>
      <c r="BU79">
        <v>1</v>
      </c>
      <c r="BV79">
        <v>1</v>
      </c>
      <c r="BW79">
        <v>1</v>
      </c>
      <c r="BX79">
        <v>1</v>
      </c>
      <c r="BY79" t="s">
        <v>3</v>
      </c>
      <c r="BZ79">
        <v>0</v>
      </c>
      <c r="CA79">
        <v>0</v>
      </c>
      <c r="CE79">
        <v>0</v>
      </c>
      <c r="CF79">
        <v>0</v>
      </c>
      <c r="CG79">
        <v>0</v>
      </c>
      <c r="CH79">
        <v>8</v>
      </c>
      <c r="CI79">
        <v>0</v>
      </c>
      <c r="CJ79">
        <v>0</v>
      </c>
      <c r="CK79">
        <v>0</v>
      </c>
      <c r="CL79">
        <v>0</v>
      </c>
      <c r="CM79">
        <v>0</v>
      </c>
      <c r="CN79" t="s">
        <v>3</v>
      </c>
      <c r="CO79">
        <v>0</v>
      </c>
      <c r="CP79">
        <f t="shared" si="88"/>
        <v>0</v>
      </c>
      <c r="CQ79">
        <f t="shared" si="89"/>
        <v>0</v>
      </c>
      <c r="CR79">
        <f t="shared" si="90"/>
        <v>0</v>
      </c>
      <c r="CS79">
        <f t="shared" si="91"/>
        <v>0</v>
      </c>
      <c r="CT79">
        <f t="shared" si="92"/>
        <v>1532843.13</v>
      </c>
      <c r="CU79">
        <f t="shared" si="93"/>
        <v>0</v>
      </c>
      <c r="CV79">
        <f t="shared" si="94"/>
        <v>0</v>
      </c>
      <c r="CW79">
        <f t="shared" si="95"/>
        <v>0</v>
      </c>
      <c r="CX79">
        <f t="shared" si="96"/>
        <v>0</v>
      </c>
      <c r="CY79">
        <f t="shared" si="97"/>
        <v>0</v>
      </c>
      <c r="CZ79">
        <f t="shared" si="98"/>
        <v>0</v>
      </c>
      <c r="DC79" t="s">
        <v>3</v>
      </c>
      <c r="DD79" t="s">
        <v>3</v>
      </c>
      <c r="DE79" t="s">
        <v>3</v>
      </c>
      <c r="DF79" t="s">
        <v>3</v>
      </c>
      <c r="DG79" t="s">
        <v>3</v>
      </c>
      <c r="DH79" t="s">
        <v>3</v>
      </c>
      <c r="DI79" t="s">
        <v>3</v>
      </c>
      <c r="DJ79" t="s">
        <v>3</v>
      </c>
      <c r="DK79" t="s">
        <v>3</v>
      </c>
      <c r="DL79" t="s">
        <v>3</v>
      </c>
      <c r="DM79" t="s">
        <v>3</v>
      </c>
      <c r="DN79">
        <v>0</v>
      </c>
      <c r="DO79">
        <v>0</v>
      </c>
      <c r="DP79">
        <v>1</v>
      </c>
      <c r="DQ79">
        <v>1</v>
      </c>
      <c r="DU79">
        <v>1013</v>
      </c>
      <c r="DV79" t="s">
        <v>29</v>
      </c>
      <c r="DW79" t="s">
        <v>29</v>
      </c>
      <c r="DX79">
        <v>1</v>
      </c>
      <c r="EE79">
        <v>58262974</v>
      </c>
      <c r="EF79">
        <v>8</v>
      </c>
      <c r="EG79" t="s">
        <v>30</v>
      </c>
      <c r="EH79">
        <v>0</v>
      </c>
      <c r="EI79" t="s">
        <v>3</v>
      </c>
      <c r="EJ79">
        <v>1</v>
      </c>
      <c r="EK79">
        <v>1211</v>
      </c>
      <c r="EL79" t="s">
        <v>31</v>
      </c>
      <c r="EM79" t="s">
        <v>32</v>
      </c>
      <c r="EO79" t="s">
        <v>3</v>
      </c>
      <c r="EQ79">
        <v>0</v>
      </c>
      <c r="ER79">
        <v>1532843.13</v>
      </c>
      <c r="ES79">
        <v>0</v>
      </c>
      <c r="ET79">
        <v>0</v>
      </c>
      <c r="EU79">
        <v>0</v>
      </c>
      <c r="EV79">
        <v>1532843.13</v>
      </c>
      <c r="EW79">
        <v>0</v>
      </c>
      <c r="EX79">
        <v>0</v>
      </c>
      <c r="EY79">
        <v>0</v>
      </c>
      <c r="FQ79">
        <v>0</v>
      </c>
      <c r="FR79">
        <f t="shared" si="99"/>
        <v>0</v>
      </c>
      <c r="FS79">
        <v>0</v>
      </c>
      <c r="FT79" t="s">
        <v>33</v>
      </c>
      <c r="FX79">
        <v>0</v>
      </c>
      <c r="FY79">
        <v>0</v>
      </c>
      <c r="GA79" t="s">
        <v>3</v>
      </c>
      <c r="GD79">
        <v>1</v>
      </c>
      <c r="GF79">
        <v>-412744176</v>
      </c>
      <c r="GG79">
        <v>2</v>
      </c>
      <c r="GH79">
        <v>2</v>
      </c>
      <c r="GI79">
        <v>0</v>
      </c>
      <c r="GJ79">
        <v>0</v>
      </c>
      <c r="GK79">
        <v>0</v>
      </c>
      <c r="GL79">
        <f t="shared" si="100"/>
        <v>0</v>
      </c>
      <c r="GM79">
        <f t="shared" si="101"/>
        <v>0</v>
      </c>
      <c r="GN79">
        <f t="shared" si="102"/>
        <v>0</v>
      </c>
      <c r="GO79">
        <f t="shared" si="103"/>
        <v>0</v>
      </c>
      <c r="GP79">
        <f t="shared" si="104"/>
        <v>0</v>
      </c>
      <c r="GR79">
        <v>0</v>
      </c>
      <c r="GS79">
        <v>4</v>
      </c>
      <c r="GT79">
        <v>0</v>
      </c>
      <c r="GU79" t="s">
        <v>3</v>
      </c>
      <c r="GV79">
        <f t="shared" si="105"/>
        <v>0</v>
      </c>
      <c r="GW79">
        <v>1</v>
      </c>
      <c r="GX79">
        <f t="shared" si="106"/>
        <v>0</v>
      </c>
      <c r="HA79">
        <v>0</v>
      </c>
      <c r="HB79">
        <v>0</v>
      </c>
      <c r="HC79">
        <f t="shared" si="107"/>
        <v>0</v>
      </c>
      <c r="IK79">
        <v>0</v>
      </c>
    </row>
    <row r="80" spans="1:255" x14ac:dyDescent="0.2">
      <c r="A80" s="2">
        <v>17</v>
      </c>
      <c r="B80" s="2">
        <v>1</v>
      </c>
      <c r="C80" s="2"/>
      <c r="D80" s="2"/>
      <c r="E80" s="2" t="s">
        <v>111</v>
      </c>
      <c r="F80" s="2" t="s">
        <v>112</v>
      </c>
      <c r="G80" s="2" t="s">
        <v>113</v>
      </c>
      <c r="H80" s="2" t="s">
        <v>29</v>
      </c>
      <c r="I80" s="2">
        <v>0</v>
      </c>
      <c r="J80" s="2">
        <v>0</v>
      </c>
      <c r="K80" s="2"/>
      <c r="L80" s="2">
        <v>1</v>
      </c>
      <c r="M80" s="2">
        <v>0.91</v>
      </c>
      <c r="N80" s="2">
        <f t="shared" si="67"/>
        <v>0.09</v>
      </c>
      <c r="O80" s="2">
        <f t="shared" si="68"/>
        <v>0</v>
      </c>
      <c r="P80" s="2">
        <f t="shared" si="69"/>
        <v>0</v>
      </c>
      <c r="Q80" s="2">
        <f t="shared" si="70"/>
        <v>0</v>
      </c>
      <c r="R80" s="2">
        <f t="shared" si="71"/>
        <v>0</v>
      </c>
      <c r="S80" s="2">
        <f t="shared" si="72"/>
        <v>0</v>
      </c>
      <c r="T80" s="2">
        <f t="shared" si="73"/>
        <v>0</v>
      </c>
      <c r="U80" s="2">
        <f t="shared" si="74"/>
        <v>0</v>
      </c>
      <c r="V80" s="2">
        <f t="shared" si="75"/>
        <v>0</v>
      </c>
      <c r="W80" s="2">
        <f t="shared" si="76"/>
        <v>0</v>
      </c>
      <c r="X80" s="2">
        <f t="shared" si="77"/>
        <v>0</v>
      </c>
      <c r="Y80" s="2">
        <f t="shared" si="78"/>
        <v>0</v>
      </c>
      <c r="Z80" s="2"/>
      <c r="AA80" s="2">
        <v>58262852</v>
      </c>
      <c r="AB80" s="2">
        <f t="shared" si="79"/>
        <v>219677.75</v>
      </c>
      <c r="AC80" s="2">
        <f t="shared" si="80"/>
        <v>0</v>
      </c>
      <c r="AD80" s="2">
        <f t="shared" si="81"/>
        <v>0</v>
      </c>
      <c r="AE80" s="2">
        <f t="shared" si="82"/>
        <v>0</v>
      </c>
      <c r="AF80" s="2">
        <f t="shared" si="83"/>
        <v>219677.75</v>
      </c>
      <c r="AG80" s="2">
        <f t="shared" si="84"/>
        <v>0</v>
      </c>
      <c r="AH80" s="2">
        <f t="shared" si="85"/>
        <v>0</v>
      </c>
      <c r="AI80" s="2">
        <f t="shared" si="86"/>
        <v>0</v>
      </c>
      <c r="AJ80" s="2">
        <f t="shared" si="87"/>
        <v>0</v>
      </c>
      <c r="AK80" s="2">
        <v>219677.75</v>
      </c>
      <c r="AL80" s="2">
        <v>0</v>
      </c>
      <c r="AM80" s="2">
        <v>0</v>
      </c>
      <c r="AN80" s="2">
        <v>0</v>
      </c>
      <c r="AO80" s="2">
        <v>219677.75</v>
      </c>
      <c r="AP80" s="2">
        <v>0</v>
      </c>
      <c r="AQ80" s="2">
        <v>0</v>
      </c>
      <c r="AR80" s="2">
        <v>0</v>
      </c>
      <c r="AS80" s="2">
        <v>0</v>
      </c>
      <c r="AT80" s="2">
        <v>0</v>
      </c>
      <c r="AU80" s="2">
        <v>0</v>
      </c>
      <c r="AV80" s="2">
        <v>1</v>
      </c>
      <c r="AW80" s="2">
        <v>1</v>
      </c>
      <c r="AX80" s="2"/>
      <c r="AY80" s="2"/>
      <c r="AZ80" s="2">
        <v>1</v>
      </c>
      <c r="BA80" s="2">
        <v>1</v>
      </c>
      <c r="BB80" s="2">
        <v>1</v>
      </c>
      <c r="BC80" s="2">
        <v>1</v>
      </c>
      <c r="BD80" s="2" t="s">
        <v>3</v>
      </c>
      <c r="BE80" s="2" t="s">
        <v>3</v>
      </c>
      <c r="BF80" s="2" t="s">
        <v>3</v>
      </c>
      <c r="BG80" s="2" t="s">
        <v>3</v>
      </c>
      <c r="BH80" s="2">
        <v>0</v>
      </c>
      <c r="BI80" s="2">
        <v>1</v>
      </c>
      <c r="BJ80" s="2" t="s">
        <v>3</v>
      </c>
      <c r="BK80" s="2"/>
      <c r="BL80" s="2"/>
      <c r="BM80" s="2">
        <v>1211</v>
      </c>
      <c r="BN80" s="2">
        <v>0</v>
      </c>
      <c r="BO80" s="2" t="s">
        <v>3</v>
      </c>
      <c r="BP80" s="2">
        <v>0</v>
      </c>
      <c r="BQ80" s="2">
        <v>8</v>
      </c>
      <c r="BR80" s="2">
        <v>0</v>
      </c>
      <c r="BS80" s="2">
        <v>1</v>
      </c>
      <c r="BT80" s="2">
        <v>1</v>
      </c>
      <c r="BU80" s="2">
        <v>1</v>
      </c>
      <c r="BV80" s="2">
        <v>1</v>
      </c>
      <c r="BW80" s="2">
        <v>1</v>
      </c>
      <c r="BX80" s="2">
        <v>1</v>
      </c>
      <c r="BY80" s="2" t="s">
        <v>3</v>
      </c>
      <c r="BZ80" s="2">
        <v>0</v>
      </c>
      <c r="CA80" s="2">
        <v>0</v>
      </c>
      <c r="CB80" s="2"/>
      <c r="CC80" s="2"/>
      <c r="CD80" s="2"/>
      <c r="CE80" s="2">
        <v>0</v>
      </c>
      <c r="CF80" s="2">
        <v>0</v>
      </c>
      <c r="CG80" s="2">
        <v>0</v>
      </c>
      <c r="CH80" s="2">
        <v>9</v>
      </c>
      <c r="CI80" s="2">
        <v>0</v>
      </c>
      <c r="CJ80" s="2">
        <v>0</v>
      </c>
      <c r="CK80" s="2">
        <v>0</v>
      </c>
      <c r="CL80" s="2">
        <v>0</v>
      </c>
      <c r="CM80" s="2">
        <v>0</v>
      </c>
      <c r="CN80" s="2" t="s">
        <v>3</v>
      </c>
      <c r="CO80" s="2">
        <v>0</v>
      </c>
      <c r="CP80" s="2">
        <f t="shared" si="88"/>
        <v>0</v>
      </c>
      <c r="CQ80" s="2">
        <f t="shared" si="89"/>
        <v>0</v>
      </c>
      <c r="CR80" s="2">
        <f t="shared" si="90"/>
        <v>0</v>
      </c>
      <c r="CS80" s="2">
        <f t="shared" si="91"/>
        <v>0</v>
      </c>
      <c r="CT80" s="2">
        <f t="shared" si="92"/>
        <v>219677.75</v>
      </c>
      <c r="CU80" s="2">
        <f t="shared" si="93"/>
        <v>0</v>
      </c>
      <c r="CV80" s="2">
        <f t="shared" si="94"/>
        <v>0</v>
      </c>
      <c r="CW80" s="2">
        <f t="shared" si="95"/>
        <v>0</v>
      </c>
      <c r="CX80" s="2">
        <f t="shared" si="96"/>
        <v>0</v>
      </c>
      <c r="CY80" s="2">
        <f t="shared" si="97"/>
        <v>0</v>
      </c>
      <c r="CZ80" s="2">
        <f t="shared" si="98"/>
        <v>0</v>
      </c>
      <c r="DA80" s="2"/>
      <c r="DB80" s="2"/>
      <c r="DC80" s="2" t="s">
        <v>3</v>
      </c>
      <c r="DD80" s="2" t="s">
        <v>3</v>
      </c>
      <c r="DE80" s="2" t="s">
        <v>3</v>
      </c>
      <c r="DF80" s="2" t="s">
        <v>3</v>
      </c>
      <c r="DG80" s="2" t="s">
        <v>3</v>
      </c>
      <c r="DH80" s="2" t="s">
        <v>3</v>
      </c>
      <c r="DI80" s="2" t="s">
        <v>3</v>
      </c>
      <c r="DJ80" s="2" t="s">
        <v>3</v>
      </c>
      <c r="DK80" s="2" t="s">
        <v>3</v>
      </c>
      <c r="DL80" s="2" t="s">
        <v>3</v>
      </c>
      <c r="DM80" s="2" t="s">
        <v>3</v>
      </c>
      <c r="DN80" s="2">
        <v>0</v>
      </c>
      <c r="DO80" s="2">
        <v>0</v>
      </c>
      <c r="DP80" s="2">
        <v>1</v>
      </c>
      <c r="DQ80" s="2">
        <v>1</v>
      </c>
      <c r="DR80" s="2"/>
      <c r="DS80" s="2"/>
      <c r="DT80" s="2"/>
      <c r="DU80" s="2">
        <v>1013</v>
      </c>
      <c r="DV80" s="2" t="s">
        <v>29</v>
      </c>
      <c r="DW80" s="2" t="s">
        <v>29</v>
      </c>
      <c r="DX80" s="2">
        <v>1</v>
      </c>
      <c r="DY80" s="2"/>
      <c r="DZ80" s="2"/>
      <c r="EA80" s="2"/>
      <c r="EB80" s="2"/>
      <c r="EC80" s="2"/>
      <c r="ED80" s="2"/>
      <c r="EE80" s="2">
        <v>58262974</v>
      </c>
      <c r="EF80" s="2">
        <v>8</v>
      </c>
      <c r="EG80" s="2" t="s">
        <v>30</v>
      </c>
      <c r="EH80" s="2">
        <v>0</v>
      </c>
      <c r="EI80" s="2" t="s">
        <v>3</v>
      </c>
      <c r="EJ80" s="2">
        <v>1</v>
      </c>
      <c r="EK80" s="2">
        <v>1211</v>
      </c>
      <c r="EL80" s="2" t="s">
        <v>31</v>
      </c>
      <c r="EM80" s="2" t="s">
        <v>32</v>
      </c>
      <c r="EN80" s="2"/>
      <c r="EO80" s="2" t="s">
        <v>3</v>
      </c>
      <c r="EP80" s="2"/>
      <c r="EQ80" s="2">
        <v>0</v>
      </c>
      <c r="ER80" s="2">
        <v>219677.75</v>
      </c>
      <c r="ES80" s="2">
        <v>0</v>
      </c>
      <c r="ET80" s="2">
        <v>0</v>
      </c>
      <c r="EU80" s="2">
        <v>0</v>
      </c>
      <c r="EV80" s="2">
        <v>219677.75</v>
      </c>
      <c r="EW80" s="2">
        <v>0</v>
      </c>
      <c r="EX80" s="2">
        <v>0</v>
      </c>
      <c r="EY80" s="2">
        <v>0</v>
      </c>
      <c r="EZ80" s="2"/>
      <c r="FA80" s="2"/>
      <c r="FB80" s="2"/>
      <c r="FC80" s="2"/>
      <c r="FD80" s="2"/>
      <c r="FE80" s="2"/>
      <c r="FF80" s="2"/>
      <c r="FG80" s="2"/>
      <c r="FH80" s="2"/>
      <c r="FI80" s="2"/>
      <c r="FJ80" s="2"/>
      <c r="FK80" s="2"/>
      <c r="FL80" s="2"/>
      <c r="FM80" s="2"/>
      <c r="FN80" s="2"/>
      <c r="FO80" s="2"/>
      <c r="FP80" s="2"/>
      <c r="FQ80" s="2">
        <v>0</v>
      </c>
      <c r="FR80" s="2">
        <f t="shared" si="99"/>
        <v>0</v>
      </c>
      <c r="FS80" s="2">
        <v>0</v>
      </c>
      <c r="FT80" s="2" t="s">
        <v>33</v>
      </c>
      <c r="FU80" s="2"/>
      <c r="FV80" s="2"/>
      <c r="FW80" s="2"/>
      <c r="FX80" s="2">
        <v>0</v>
      </c>
      <c r="FY80" s="2">
        <v>0</v>
      </c>
      <c r="FZ80" s="2"/>
      <c r="GA80" s="2" t="s">
        <v>3</v>
      </c>
      <c r="GB80" s="2"/>
      <c r="GC80" s="2"/>
      <c r="GD80" s="2">
        <v>1</v>
      </c>
      <c r="GE80" s="2"/>
      <c r="GF80" s="2">
        <v>-1737872442</v>
      </c>
      <c r="GG80" s="2">
        <v>2</v>
      </c>
      <c r="GH80" s="2">
        <v>2</v>
      </c>
      <c r="GI80" s="2">
        <v>0</v>
      </c>
      <c r="GJ80" s="2">
        <v>0</v>
      </c>
      <c r="GK80" s="2">
        <v>0</v>
      </c>
      <c r="GL80" s="2">
        <f t="shared" si="100"/>
        <v>0</v>
      </c>
      <c r="GM80" s="2">
        <f t="shared" si="101"/>
        <v>0</v>
      </c>
      <c r="GN80" s="2">
        <f t="shared" si="102"/>
        <v>0</v>
      </c>
      <c r="GO80" s="2">
        <f t="shared" si="103"/>
        <v>0</v>
      </c>
      <c r="GP80" s="2">
        <f t="shared" si="104"/>
        <v>0</v>
      </c>
      <c r="GQ80" s="2"/>
      <c r="GR80" s="2">
        <v>0</v>
      </c>
      <c r="GS80" s="2">
        <v>4</v>
      </c>
      <c r="GT80" s="2">
        <v>0</v>
      </c>
      <c r="GU80" s="2" t="s">
        <v>3</v>
      </c>
      <c r="GV80" s="2">
        <f t="shared" si="105"/>
        <v>0</v>
      </c>
      <c r="GW80" s="2">
        <v>1</v>
      </c>
      <c r="GX80" s="2">
        <f t="shared" si="106"/>
        <v>0</v>
      </c>
      <c r="GY80" s="2"/>
      <c r="GZ80" s="2"/>
      <c r="HA80" s="2">
        <v>0</v>
      </c>
      <c r="HB80" s="2">
        <v>0</v>
      </c>
      <c r="HC80" s="2">
        <f t="shared" si="107"/>
        <v>0</v>
      </c>
      <c r="HD80" s="2"/>
      <c r="HE80" s="2"/>
      <c r="HF80" s="2"/>
      <c r="HG80" s="2"/>
      <c r="HH80" s="2"/>
      <c r="HI80" s="2"/>
      <c r="HJ80" s="2"/>
      <c r="HK80" s="2"/>
      <c r="HL80" s="2"/>
      <c r="HM80" s="2"/>
      <c r="HN80" s="2"/>
      <c r="HO80" s="2"/>
      <c r="HP80" s="2"/>
      <c r="HQ80" s="2"/>
      <c r="HR80" s="2"/>
      <c r="HS80" s="2"/>
      <c r="HT80" s="2"/>
      <c r="HU80" s="2"/>
      <c r="HV80" s="2"/>
      <c r="HW80" s="2"/>
      <c r="HX80" s="2"/>
      <c r="HY80" s="2"/>
      <c r="HZ80" s="2"/>
      <c r="IA80" s="2"/>
      <c r="IB80" s="2"/>
      <c r="IC80" s="2"/>
      <c r="ID80" s="2"/>
      <c r="IE80" s="2"/>
      <c r="IF80" s="2"/>
      <c r="IG80" s="2"/>
      <c r="IH80" s="2"/>
      <c r="II80" s="2"/>
      <c r="IJ80" s="2"/>
      <c r="IK80" s="2">
        <v>0</v>
      </c>
      <c r="IL80" s="2"/>
      <c r="IM80" s="2"/>
      <c r="IN80" s="2"/>
      <c r="IO80" s="2"/>
      <c r="IP80" s="2"/>
      <c r="IQ80" s="2"/>
      <c r="IR80" s="2"/>
      <c r="IS80" s="2"/>
      <c r="IT80" s="2"/>
      <c r="IU80" s="2"/>
    </row>
    <row r="81" spans="1:255" x14ac:dyDescent="0.2">
      <c r="A81">
        <v>17</v>
      </c>
      <c r="B81">
        <v>1</v>
      </c>
      <c r="E81" t="s">
        <v>111</v>
      </c>
      <c r="F81" t="s">
        <v>112</v>
      </c>
      <c r="G81" t="s">
        <v>113</v>
      </c>
      <c r="H81" t="s">
        <v>29</v>
      </c>
      <c r="I81">
        <v>0</v>
      </c>
      <c r="J81">
        <v>0</v>
      </c>
      <c r="L81">
        <v>1</v>
      </c>
      <c r="M81">
        <v>0.91</v>
      </c>
      <c r="N81">
        <f t="shared" si="67"/>
        <v>0.09</v>
      </c>
      <c r="O81">
        <f t="shared" si="68"/>
        <v>0</v>
      </c>
      <c r="P81">
        <f t="shared" si="69"/>
        <v>0</v>
      </c>
      <c r="Q81">
        <f t="shared" si="70"/>
        <v>0</v>
      </c>
      <c r="R81">
        <f t="shared" si="71"/>
        <v>0</v>
      </c>
      <c r="S81">
        <f t="shared" si="72"/>
        <v>0</v>
      </c>
      <c r="T81">
        <f t="shared" si="73"/>
        <v>0</v>
      </c>
      <c r="U81">
        <f t="shared" si="74"/>
        <v>0</v>
      </c>
      <c r="V81">
        <f t="shared" si="75"/>
        <v>0</v>
      </c>
      <c r="W81">
        <f t="shared" si="76"/>
        <v>0</v>
      </c>
      <c r="X81">
        <f t="shared" si="77"/>
        <v>0</v>
      </c>
      <c r="Y81">
        <f t="shared" si="78"/>
        <v>0</v>
      </c>
      <c r="AA81">
        <v>58262851</v>
      </c>
      <c r="AB81">
        <f t="shared" si="79"/>
        <v>219677.75</v>
      </c>
      <c r="AC81">
        <f t="shared" si="80"/>
        <v>0</v>
      </c>
      <c r="AD81">
        <f t="shared" si="81"/>
        <v>0</v>
      </c>
      <c r="AE81">
        <f t="shared" si="82"/>
        <v>0</v>
      </c>
      <c r="AF81">
        <f t="shared" si="83"/>
        <v>219677.75</v>
      </c>
      <c r="AG81">
        <f t="shared" si="84"/>
        <v>0</v>
      </c>
      <c r="AH81">
        <f t="shared" si="85"/>
        <v>0</v>
      </c>
      <c r="AI81">
        <f t="shared" si="86"/>
        <v>0</v>
      </c>
      <c r="AJ81">
        <f t="shared" si="87"/>
        <v>0</v>
      </c>
      <c r="AK81">
        <v>219677.75</v>
      </c>
      <c r="AL81">
        <v>0</v>
      </c>
      <c r="AM81">
        <v>0</v>
      </c>
      <c r="AN81">
        <v>0</v>
      </c>
      <c r="AO81">
        <v>219677.75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0</v>
      </c>
      <c r="AV81">
        <v>1</v>
      </c>
      <c r="AW81">
        <v>1</v>
      </c>
      <c r="AZ81">
        <v>1</v>
      </c>
      <c r="BA81">
        <v>1</v>
      </c>
      <c r="BB81">
        <v>1</v>
      </c>
      <c r="BC81">
        <v>1</v>
      </c>
      <c r="BD81" t="s">
        <v>3</v>
      </c>
      <c r="BE81" t="s">
        <v>3</v>
      </c>
      <c r="BF81" t="s">
        <v>3</v>
      </c>
      <c r="BG81" t="s">
        <v>3</v>
      </c>
      <c r="BH81">
        <v>0</v>
      </c>
      <c r="BI81">
        <v>1</v>
      </c>
      <c r="BJ81" t="s">
        <v>3</v>
      </c>
      <c r="BM81">
        <v>1211</v>
      </c>
      <c r="BN81">
        <v>0</v>
      </c>
      <c r="BO81" t="s">
        <v>3</v>
      </c>
      <c r="BP81">
        <v>0</v>
      </c>
      <c r="BQ81">
        <v>8</v>
      </c>
      <c r="BR81">
        <v>0</v>
      </c>
      <c r="BS81">
        <v>1</v>
      </c>
      <c r="BT81">
        <v>1</v>
      </c>
      <c r="BU81">
        <v>1</v>
      </c>
      <c r="BV81">
        <v>1</v>
      </c>
      <c r="BW81">
        <v>1</v>
      </c>
      <c r="BX81">
        <v>1</v>
      </c>
      <c r="BY81" t="s">
        <v>3</v>
      </c>
      <c r="BZ81">
        <v>0</v>
      </c>
      <c r="CA81">
        <v>0</v>
      </c>
      <c r="CE81">
        <v>0</v>
      </c>
      <c r="CF81">
        <v>0</v>
      </c>
      <c r="CG81">
        <v>0</v>
      </c>
      <c r="CH81">
        <v>9</v>
      </c>
      <c r="CI81">
        <v>0</v>
      </c>
      <c r="CJ81">
        <v>0</v>
      </c>
      <c r="CK81">
        <v>0</v>
      </c>
      <c r="CL81">
        <v>0</v>
      </c>
      <c r="CM81">
        <v>0</v>
      </c>
      <c r="CN81" t="s">
        <v>3</v>
      </c>
      <c r="CO81">
        <v>0</v>
      </c>
      <c r="CP81">
        <f t="shared" si="88"/>
        <v>0</v>
      </c>
      <c r="CQ81">
        <f t="shared" si="89"/>
        <v>0</v>
      </c>
      <c r="CR81">
        <f t="shared" si="90"/>
        <v>0</v>
      </c>
      <c r="CS81">
        <f t="shared" si="91"/>
        <v>0</v>
      </c>
      <c r="CT81">
        <f t="shared" si="92"/>
        <v>219677.75</v>
      </c>
      <c r="CU81">
        <f t="shared" si="93"/>
        <v>0</v>
      </c>
      <c r="CV81">
        <f t="shared" si="94"/>
        <v>0</v>
      </c>
      <c r="CW81">
        <f t="shared" si="95"/>
        <v>0</v>
      </c>
      <c r="CX81">
        <f t="shared" si="96"/>
        <v>0</v>
      </c>
      <c r="CY81">
        <f t="shared" si="97"/>
        <v>0</v>
      </c>
      <c r="CZ81">
        <f t="shared" si="98"/>
        <v>0</v>
      </c>
      <c r="DC81" t="s">
        <v>3</v>
      </c>
      <c r="DD81" t="s">
        <v>3</v>
      </c>
      <c r="DE81" t="s">
        <v>3</v>
      </c>
      <c r="DF81" t="s">
        <v>3</v>
      </c>
      <c r="DG81" t="s">
        <v>3</v>
      </c>
      <c r="DH81" t="s">
        <v>3</v>
      </c>
      <c r="DI81" t="s">
        <v>3</v>
      </c>
      <c r="DJ81" t="s">
        <v>3</v>
      </c>
      <c r="DK81" t="s">
        <v>3</v>
      </c>
      <c r="DL81" t="s">
        <v>3</v>
      </c>
      <c r="DM81" t="s">
        <v>3</v>
      </c>
      <c r="DN81">
        <v>0</v>
      </c>
      <c r="DO81">
        <v>0</v>
      </c>
      <c r="DP81">
        <v>1</v>
      </c>
      <c r="DQ81">
        <v>1</v>
      </c>
      <c r="DU81">
        <v>1013</v>
      </c>
      <c r="DV81" t="s">
        <v>29</v>
      </c>
      <c r="DW81" t="s">
        <v>29</v>
      </c>
      <c r="DX81">
        <v>1</v>
      </c>
      <c r="EE81">
        <v>58262974</v>
      </c>
      <c r="EF81">
        <v>8</v>
      </c>
      <c r="EG81" t="s">
        <v>30</v>
      </c>
      <c r="EH81">
        <v>0</v>
      </c>
      <c r="EI81" t="s">
        <v>3</v>
      </c>
      <c r="EJ81">
        <v>1</v>
      </c>
      <c r="EK81">
        <v>1211</v>
      </c>
      <c r="EL81" t="s">
        <v>31</v>
      </c>
      <c r="EM81" t="s">
        <v>32</v>
      </c>
      <c r="EO81" t="s">
        <v>3</v>
      </c>
      <c r="EQ81">
        <v>0</v>
      </c>
      <c r="ER81">
        <v>219677.75</v>
      </c>
      <c r="ES81">
        <v>0</v>
      </c>
      <c r="ET81">
        <v>0</v>
      </c>
      <c r="EU81">
        <v>0</v>
      </c>
      <c r="EV81">
        <v>219677.75</v>
      </c>
      <c r="EW81">
        <v>0</v>
      </c>
      <c r="EX81">
        <v>0</v>
      </c>
      <c r="EY81">
        <v>0</v>
      </c>
      <c r="FQ81">
        <v>0</v>
      </c>
      <c r="FR81">
        <f t="shared" si="99"/>
        <v>0</v>
      </c>
      <c r="FS81">
        <v>0</v>
      </c>
      <c r="FT81" t="s">
        <v>33</v>
      </c>
      <c r="FX81">
        <v>0</v>
      </c>
      <c r="FY81">
        <v>0</v>
      </c>
      <c r="GA81" t="s">
        <v>3</v>
      </c>
      <c r="GD81">
        <v>1</v>
      </c>
      <c r="GF81">
        <v>-1737872442</v>
      </c>
      <c r="GG81">
        <v>2</v>
      </c>
      <c r="GH81">
        <v>2</v>
      </c>
      <c r="GI81">
        <v>0</v>
      </c>
      <c r="GJ81">
        <v>0</v>
      </c>
      <c r="GK81">
        <v>0</v>
      </c>
      <c r="GL81">
        <f t="shared" si="100"/>
        <v>0</v>
      </c>
      <c r="GM81">
        <f t="shared" si="101"/>
        <v>0</v>
      </c>
      <c r="GN81">
        <f t="shared" si="102"/>
        <v>0</v>
      </c>
      <c r="GO81">
        <f t="shared" si="103"/>
        <v>0</v>
      </c>
      <c r="GP81">
        <f t="shared" si="104"/>
        <v>0</v>
      </c>
      <c r="GR81">
        <v>0</v>
      </c>
      <c r="GS81">
        <v>4</v>
      </c>
      <c r="GT81">
        <v>0</v>
      </c>
      <c r="GU81" t="s">
        <v>3</v>
      </c>
      <c r="GV81">
        <f t="shared" si="105"/>
        <v>0</v>
      </c>
      <c r="GW81">
        <v>1</v>
      </c>
      <c r="GX81">
        <f t="shared" si="106"/>
        <v>0</v>
      </c>
      <c r="HA81">
        <v>0</v>
      </c>
      <c r="HB81">
        <v>0</v>
      </c>
      <c r="HC81">
        <f t="shared" si="107"/>
        <v>0</v>
      </c>
      <c r="IK81">
        <v>0</v>
      </c>
    </row>
    <row r="82" spans="1:255" x14ac:dyDescent="0.2">
      <c r="A82" s="2">
        <v>17</v>
      </c>
      <c r="B82" s="2">
        <v>1</v>
      </c>
      <c r="C82" s="2"/>
      <c r="D82" s="2"/>
      <c r="E82" s="2" t="s">
        <v>114</v>
      </c>
      <c r="F82" s="2" t="s">
        <v>115</v>
      </c>
      <c r="G82" s="2" t="s">
        <v>116</v>
      </c>
      <c r="H82" s="2" t="s">
        <v>29</v>
      </c>
      <c r="I82" s="2">
        <v>0</v>
      </c>
      <c r="J82" s="2">
        <v>0</v>
      </c>
      <c r="K82" s="2"/>
      <c r="L82" s="2">
        <v>1</v>
      </c>
      <c r="M82" s="2">
        <v>0.7</v>
      </c>
      <c r="N82" s="2">
        <f t="shared" si="67"/>
        <v>0.3</v>
      </c>
      <c r="O82" s="2">
        <f t="shared" si="68"/>
        <v>0</v>
      </c>
      <c r="P82" s="2">
        <f t="shared" si="69"/>
        <v>0</v>
      </c>
      <c r="Q82" s="2">
        <f t="shared" si="70"/>
        <v>0</v>
      </c>
      <c r="R82" s="2">
        <f t="shared" si="71"/>
        <v>0</v>
      </c>
      <c r="S82" s="2">
        <f t="shared" si="72"/>
        <v>0</v>
      </c>
      <c r="T82" s="2">
        <f t="shared" si="73"/>
        <v>0</v>
      </c>
      <c r="U82" s="2">
        <f t="shared" si="74"/>
        <v>0</v>
      </c>
      <c r="V82" s="2">
        <f t="shared" si="75"/>
        <v>0</v>
      </c>
      <c r="W82" s="2">
        <f t="shared" si="76"/>
        <v>0</v>
      </c>
      <c r="X82" s="2">
        <f t="shared" si="77"/>
        <v>0</v>
      </c>
      <c r="Y82" s="2">
        <f t="shared" si="78"/>
        <v>0</v>
      </c>
      <c r="Z82" s="2"/>
      <c r="AA82" s="2">
        <v>58262852</v>
      </c>
      <c r="AB82" s="2">
        <f t="shared" si="79"/>
        <v>8289589.5800000001</v>
      </c>
      <c r="AC82" s="2">
        <f t="shared" si="80"/>
        <v>0</v>
      </c>
      <c r="AD82" s="2">
        <f t="shared" si="81"/>
        <v>0</v>
      </c>
      <c r="AE82" s="2">
        <f t="shared" si="82"/>
        <v>0</v>
      </c>
      <c r="AF82" s="2">
        <f t="shared" si="83"/>
        <v>8289589.5800000001</v>
      </c>
      <c r="AG82" s="2">
        <f t="shared" si="84"/>
        <v>0</v>
      </c>
      <c r="AH82" s="2">
        <f t="shared" si="85"/>
        <v>0</v>
      </c>
      <c r="AI82" s="2">
        <f t="shared" si="86"/>
        <v>0</v>
      </c>
      <c r="AJ82" s="2">
        <f t="shared" si="87"/>
        <v>0</v>
      </c>
      <c r="AK82" s="2">
        <v>8289589.5800000001</v>
      </c>
      <c r="AL82" s="2">
        <v>0</v>
      </c>
      <c r="AM82" s="2">
        <v>0</v>
      </c>
      <c r="AN82" s="2">
        <v>0</v>
      </c>
      <c r="AO82" s="2">
        <v>8289589.5800000001</v>
      </c>
      <c r="AP82" s="2">
        <v>0</v>
      </c>
      <c r="AQ82" s="2">
        <v>0</v>
      </c>
      <c r="AR82" s="2">
        <v>0</v>
      </c>
      <c r="AS82" s="2">
        <v>0</v>
      </c>
      <c r="AT82" s="2">
        <v>0</v>
      </c>
      <c r="AU82" s="2">
        <v>0</v>
      </c>
      <c r="AV82" s="2">
        <v>1</v>
      </c>
      <c r="AW82" s="2">
        <v>1</v>
      </c>
      <c r="AX82" s="2"/>
      <c r="AY82" s="2"/>
      <c r="AZ82" s="2">
        <v>1</v>
      </c>
      <c r="BA82" s="2">
        <v>1</v>
      </c>
      <c r="BB82" s="2">
        <v>1</v>
      </c>
      <c r="BC82" s="2">
        <v>1</v>
      </c>
      <c r="BD82" s="2" t="s">
        <v>3</v>
      </c>
      <c r="BE82" s="2" t="s">
        <v>3</v>
      </c>
      <c r="BF82" s="2" t="s">
        <v>3</v>
      </c>
      <c r="BG82" s="2" t="s">
        <v>3</v>
      </c>
      <c r="BH82" s="2">
        <v>0</v>
      </c>
      <c r="BI82" s="2">
        <v>1</v>
      </c>
      <c r="BJ82" s="2" t="s">
        <v>3</v>
      </c>
      <c r="BK82" s="2"/>
      <c r="BL82" s="2"/>
      <c r="BM82" s="2">
        <v>1211</v>
      </c>
      <c r="BN82" s="2">
        <v>0</v>
      </c>
      <c r="BO82" s="2" t="s">
        <v>3</v>
      </c>
      <c r="BP82" s="2">
        <v>0</v>
      </c>
      <c r="BQ82" s="2">
        <v>8</v>
      </c>
      <c r="BR82" s="2">
        <v>0</v>
      </c>
      <c r="BS82" s="2">
        <v>1</v>
      </c>
      <c r="BT82" s="2">
        <v>1</v>
      </c>
      <c r="BU82" s="2">
        <v>1</v>
      </c>
      <c r="BV82" s="2">
        <v>1</v>
      </c>
      <c r="BW82" s="2">
        <v>1</v>
      </c>
      <c r="BX82" s="2">
        <v>1</v>
      </c>
      <c r="BY82" s="2" t="s">
        <v>3</v>
      </c>
      <c r="BZ82" s="2">
        <v>0</v>
      </c>
      <c r="CA82" s="2">
        <v>0</v>
      </c>
      <c r="CB82" s="2"/>
      <c r="CC82" s="2"/>
      <c r="CD82" s="2"/>
      <c r="CE82" s="2">
        <v>0</v>
      </c>
      <c r="CF82" s="2">
        <v>0</v>
      </c>
      <c r="CG82" s="2">
        <v>0</v>
      </c>
      <c r="CH82" s="2">
        <v>10</v>
      </c>
      <c r="CI82" s="2">
        <v>0</v>
      </c>
      <c r="CJ82" s="2">
        <v>0</v>
      </c>
      <c r="CK82" s="2">
        <v>0</v>
      </c>
      <c r="CL82" s="2">
        <v>0</v>
      </c>
      <c r="CM82" s="2">
        <v>0</v>
      </c>
      <c r="CN82" s="2" t="s">
        <v>3</v>
      </c>
      <c r="CO82" s="2">
        <v>0</v>
      </c>
      <c r="CP82" s="2">
        <f t="shared" si="88"/>
        <v>0</v>
      </c>
      <c r="CQ82" s="2">
        <f t="shared" si="89"/>
        <v>0</v>
      </c>
      <c r="CR82" s="2">
        <f t="shared" si="90"/>
        <v>0</v>
      </c>
      <c r="CS82" s="2">
        <f t="shared" si="91"/>
        <v>0</v>
      </c>
      <c r="CT82" s="2">
        <f t="shared" si="92"/>
        <v>8289589.5800000001</v>
      </c>
      <c r="CU82" s="2">
        <f t="shared" si="93"/>
        <v>0</v>
      </c>
      <c r="CV82" s="2">
        <f t="shared" si="94"/>
        <v>0</v>
      </c>
      <c r="CW82" s="2">
        <f t="shared" si="95"/>
        <v>0</v>
      </c>
      <c r="CX82" s="2">
        <f t="shared" si="96"/>
        <v>0</v>
      </c>
      <c r="CY82" s="2">
        <f t="shared" si="97"/>
        <v>0</v>
      </c>
      <c r="CZ82" s="2">
        <f t="shared" si="98"/>
        <v>0</v>
      </c>
      <c r="DA82" s="2"/>
      <c r="DB82" s="2"/>
      <c r="DC82" s="2" t="s">
        <v>3</v>
      </c>
      <c r="DD82" s="2" t="s">
        <v>3</v>
      </c>
      <c r="DE82" s="2" t="s">
        <v>3</v>
      </c>
      <c r="DF82" s="2" t="s">
        <v>3</v>
      </c>
      <c r="DG82" s="2" t="s">
        <v>3</v>
      </c>
      <c r="DH82" s="2" t="s">
        <v>3</v>
      </c>
      <c r="DI82" s="2" t="s">
        <v>3</v>
      </c>
      <c r="DJ82" s="2" t="s">
        <v>3</v>
      </c>
      <c r="DK82" s="2" t="s">
        <v>3</v>
      </c>
      <c r="DL82" s="2" t="s">
        <v>3</v>
      </c>
      <c r="DM82" s="2" t="s">
        <v>3</v>
      </c>
      <c r="DN82" s="2">
        <v>0</v>
      </c>
      <c r="DO82" s="2">
        <v>0</v>
      </c>
      <c r="DP82" s="2">
        <v>1</v>
      </c>
      <c r="DQ82" s="2">
        <v>1</v>
      </c>
      <c r="DR82" s="2"/>
      <c r="DS82" s="2"/>
      <c r="DT82" s="2"/>
      <c r="DU82" s="2">
        <v>1013</v>
      </c>
      <c r="DV82" s="2" t="s">
        <v>29</v>
      </c>
      <c r="DW82" s="2" t="s">
        <v>29</v>
      </c>
      <c r="DX82" s="2">
        <v>1</v>
      </c>
      <c r="DY82" s="2"/>
      <c r="DZ82" s="2"/>
      <c r="EA82" s="2"/>
      <c r="EB82" s="2"/>
      <c r="EC82" s="2"/>
      <c r="ED82" s="2"/>
      <c r="EE82" s="2">
        <v>58262974</v>
      </c>
      <c r="EF82" s="2">
        <v>8</v>
      </c>
      <c r="EG82" s="2" t="s">
        <v>30</v>
      </c>
      <c r="EH82" s="2">
        <v>0</v>
      </c>
      <c r="EI82" s="2" t="s">
        <v>3</v>
      </c>
      <c r="EJ82" s="2">
        <v>1</v>
      </c>
      <c r="EK82" s="2">
        <v>1211</v>
      </c>
      <c r="EL82" s="2" t="s">
        <v>31</v>
      </c>
      <c r="EM82" s="2" t="s">
        <v>32</v>
      </c>
      <c r="EN82" s="2"/>
      <c r="EO82" s="2" t="s">
        <v>3</v>
      </c>
      <c r="EP82" s="2"/>
      <c r="EQ82" s="2">
        <v>0</v>
      </c>
      <c r="ER82" s="2">
        <v>8289589.5800000001</v>
      </c>
      <c r="ES82" s="2">
        <v>0</v>
      </c>
      <c r="ET82" s="2">
        <v>0</v>
      </c>
      <c r="EU82" s="2">
        <v>0</v>
      </c>
      <c r="EV82" s="2">
        <v>8289589.5800000001</v>
      </c>
      <c r="EW82" s="2">
        <v>0</v>
      </c>
      <c r="EX82" s="2">
        <v>0</v>
      </c>
      <c r="EY82" s="2">
        <v>0</v>
      </c>
      <c r="EZ82" s="2"/>
      <c r="FA82" s="2"/>
      <c r="FB82" s="2"/>
      <c r="FC82" s="2"/>
      <c r="FD82" s="2"/>
      <c r="FE82" s="2"/>
      <c r="FF82" s="2"/>
      <c r="FG82" s="2"/>
      <c r="FH82" s="2"/>
      <c r="FI82" s="2"/>
      <c r="FJ82" s="2"/>
      <c r="FK82" s="2"/>
      <c r="FL82" s="2"/>
      <c r="FM82" s="2"/>
      <c r="FN82" s="2"/>
      <c r="FO82" s="2"/>
      <c r="FP82" s="2"/>
      <c r="FQ82" s="2">
        <v>0</v>
      </c>
      <c r="FR82" s="2">
        <f t="shared" si="99"/>
        <v>0</v>
      </c>
      <c r="FS82" s="2">
        <v>0</v>
      </c>
      <c r="FT82" s="2" t="s">
        <v>33</v>
      </c>
      <c r="FU82" s="2"/>
      <c r="FV82" s="2"/>
      <c r="FW82" s="2"/>
      <c r="FX82" s="2">
        <v>0</v>
      </c>
      <c r="FY82" s="2">
        <v>0</v>
      </c>
      <c r="FZ82" s="2"/>
      <c r="GA82" s="2" t="s">
        <v>3</v>
      </c>
      <c r="GB82" s="2"/>
      <c r="GC82" s="2"/>
      <c r="GD82" s="2">
        <v>1</v>
      </c>
      <c r="GE82" s="2"/>
      <c r="GF82" s="2">
        <v>-2064584183</v>
      </c>
      <c r="GG82" s="2">
        <v>2</v>
      </c>
      <c r="GH82" s="2">
        <v>2</v>
      </c>
      <c r="GI82" s="2">
        <v>0</v>
      </c>
      <c r="GJ82" s="2">
        <v>0</v>
      </c>
      <c r="GK82" s="2">
        <v>0</v>
      </c>
      <c r="GL82" s="2">
        <f t="shared" si="100"/>
        <v>0</v>
      </c>
      <c r="GM82" s="2">
        <f t="shared" si="101"/>
        <v>0</v>
      </c>
      <c r="GN82" s="2">
        <f t="shared" si="102"/>
        <v>0</v>
      </c>
      <c r="GO82" s="2">
        <f t="shared" si="103"/>
        <v>0</v>
      </c>
      <c r="GP82" s="2">
        <f t="shared" si="104"/>
        <v>0</v>
      </c>
      <c r="GQ82" s="2"/>
      <c r="GR82" s="2">
        <v>0</v>
      </c>
      <c r="GS82" s="2">
        <v>4</v>
      </c>
      <c r="GT82" s="2">
        <v>0</v>
      </c>
      <c r="GU82" s="2" t="s">
        <v>3</v>
      </c>
      <c r="GV82" s="2">
        <f t="shared" si="105"/>
        <v>0</v>
      </c>
      <c r="GW82" s="2">
        <v>1</v>
      </c>
      <c r="GX82" s="2">
        <f t="shared" si="106"/>
        <v>0</v>
      </c>
      <c r="GY82" s="2"/>
      <c r="GZ82" s="2"/>
      <c r="HA82" s="2">
        <v>0</v>
      </c>
      <c r="HB82" s="2">
        <v>0</v>
      </c>
      <c r="HC82" s="2">
        <f t="shared" si="107"/>
        <v>0</v>
      </c>
      <c r="HD82" s="2"/>
      <c r="HE82" s="2"/>
      <c r="HF82" s="2"/>
      <c r="HG82" s="2"/>
      <c r="HH82" s="2"/>
      <c r="HI82" s="2"/>
      <c r="HJ82" s="2"/>
      <c r="HK82" s="2"/>
      <c r="HL82" s="2"/>
      <c r="HM82" s="2"/>
      <c r="HN82" s="2"/>
      <c r="HO82" s="2"/>
      <c r="HP82" s="2"/>
      <c r="HQ82" s="2"/>
      <c r="HR82" s="2"/>
      <c r="HS82" s="2"/>
      <c r="HT82" s="2"/>
      <c r="HU82" s="2"/>
      <c r="HV82" s="2"/>
      <c r="HW82" s="2"/>
      <c r="HX82" s="2"/>
      <c r="HY82" s="2"/>
      <c r="HZ82" s="2"/>
      <c r="IA82" s="2"/>
      <c r="IB82" s="2"/>
      <c r="IC82" s="2"/>
      <c r="ID82" s="2"/>
      <c r="IE82" s="2"/>
      <c r="IF82" s="2"/>
      <c r="IG82" s="2"/>
      <c r="IH82" s="2"/>
      <c r="II82" s="2"/>
      <c r="IJ82" s="2"/>
      <c r="IK82" s="2">
        <v>0</v>
      </c>
      <c r="IL82" s="2"/>
      <c r="IM82" s="2"/>
      <c r="IN82" s="2"/>
      <c r="IO82" s="2"/>
      <c r="IP82" s="2"/>
      <c r="IQ82" s="2"/>
      <c r="IR82" s="2"/>
      <c r="IS82" s="2"/>
      <c r="IT82" s="2"/>
      <c r="IU82" s="2"/>
    </row>
    <row r="83" spans="1:255" x14ac:dyDescent="0.2">
      <c r="A83">
        <v>17</v>
      </c>
      <c r="B83">
        <v>1</v>
      </c>
      <c r="E83" t="s">
        <v>114</v>
      </c>
      <c r="F83" t="s">
        <v>115</v>
      </c>
      <c r="G83" t="s">
        <v>116</v>
      </c>
      <c r="H83" t="s">
        <v>29</v>
      </c>
      <c r="I83">
        <v>0</v>
      </c>
      <c r="J83">
        <v>0</v>
      </c>
      <c r="L83">
        <v>1</v>
      </c>
      <c r="M83">
        <v>0.7</v>
      </c>
      <c r="N83">
        <f t="shared" si="67"/>
        <v>0.3</v>
      </c>
      <c r="O83">
        <f t="shared" si="68"/>
        <v>0</v>
      </c>
      <c r="P83">
        <f t="shared" si="69"/>
        <v>0</v>
      </c>
      <c r="Q83">
        <f t="shared" si="70"/>
        <v>0</v>
      </c>
      <c r="R83">
        <f t="shared" si="71"/>
        <v>0</v>
      </c>
      <c r="S83">
        <f t="shared" si="72"/>
        <v>0</v>
      </c>
      <c r="T83">
        <f t="shared" si="73"/>
        <v>0</v>
      </c>
      <c r="U83">
        <f t="shared" si="74"/>
        <v>0</v>
      </c>
      <c r="V83">
        <f t="shared" si="75"/>
        <v>0</v>
      </c>
      <c r="W83">
        <f t="shared" si="76"/>
        <v>0</v>
      </c>
      <c r="X83">
        <f t="shared" si="77"/>
        <v>0</v>
      </c>
      <c r="Y83">
        <f t="shared" si="78"/>
        <v>0</v>
      </c>
      <c r="AA83">
        <v>58262851</v>
      </c>
      <c r="AB83">
        <f t="shared" si="79"/>
        <v>8289589.5800000001</v>
      </c>
      <c r="AC83">
        <f t="shared" si="80"/>
        <v>0</v>
      </c>
      <c r="AD83">
        <f t="shared" si="81"/>
        <v>0</v>
      </c>
      <c r="AE83">
        <f t="shared" si="82"/>
        <v>0</v>
      </c>
      <c r="AF83">
        <f t="shared" si="83"/>
        <v>8289589.5800000001</v>
      </c>
      <c r="AG83">
        <f t="shared" si="84"/>
        <v>0</v>
      </c>
      <c r="AH83">
        <f t="shared" si="85"/>
        <v>0</v>
      </c>
      <c r="AI83">
        <f t="shared" si="86"/>
        <v>0</v>
      </c>
      <c r="AJ83">
        <f t="shared" si="87"/>
        <v>0</v>
      </c>
      <c r="AK83">
        <v>8289589.5800000001</v>
      </c>
      <c r="AL83">
        <v>0</v>
      </c>
      <c r="AM83">
        <v>0</v>
      </c>
      <c r="AN83">
        <v>0</v>
      </c>
      <c r="AO83">
        <v>8289589.5800000001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0</v>
      </c>
      <c r="AV83">
        <v>1</v>
      </c>
      <c r="AW83">
        <v>1</v>
      </c>
      <c r="AZ83">
        <v>1</v>
      </c>
      <c r="BA83">
        <v>1</v>
      </c>
      <c r="BB83">
        <v>1</v>
      </c>
      <c r="BC83">
        <v>1</v>
      </c>
      <c r="BD83" t="s">
        <v>3</v>
      </c>
      <c r="BE83" t="s">
        <v>3</v>
      </c>
      <c r="BF83" t="s">
        <v>3</v>
      </c>
      <c r="BG83" t="s">
        <v>3</v>
      </c>
      <c r="BH83">
        <v>0</v>
      </c>
      <c r="BI83">
        <v>1</v>
      </c>
      <c r="BJ83" t="s">
        <v>3</v>
      </c>
      <c r="BM83">
        <v>1211</v>
      </c>
      <c r="BN83">
        <v>0</v>
      </c>
      <c r="BO83" t="s">
        <v>3</v>
      </c>
      <c r="BP83">
        <v>0</v>
      </c>
      <c r="BQ83">
        <v>8</v>
      </c>
      <c r="BR83">
        <v>0</v>
      </c>
      <c r="BS83">
        <v>1</v>
      </c>
      <c r="BT83">
        <v>1</v>
      </c>
      <c r="BU83">
        <v>1</v>
      </c>
      <c r="BV83">
        <v>1</v>
      </c>
      <c r="BW83">
        <v>1</v>
      </c>
      <c r="BX83">
        <v>1</v>
      </c>
      <c r="BY83" t="s">
        <v>3</v>
      </c>
      <c r="BZ83">
        <v>0</v>
      </c>
      <c r="CA83">
        <v>0</v>
      </c>
      <c r="CE83">
        <v>0</v>
      </c>
      <c r="CF83">
        <v>0</v>
      </c>
      <c r="CG83">
        <v>0</v>
      </c>
      <c r="CH83">
        <v>10</v>
      </c>
      <c r="CI83">
        <v>0</v>
      </c>
      <c r="CJ83">
        <v>0</v>
      </c>
      <c r="CK83">
        <v>0</v>
      </c>
      <c r="CL83">
        <v>0</v>
      </c>
      <c r="CM83">
        <v>0</v>
      </c>
      <c r="CN83" t="s">
        <v>3</v>
      </c>
      <c r="CO83">
        <v>0</v>
      </c>
      <c r="CP83">
        <f t="shared" si="88"/>
        <v>0</v>
      </c>
      <c r="CQ83">
        <f t="shared" si="89"/>
        <v>0</v>
      </c>
      <c r="CR83">
        <f t="shared" si="90"/>
        <v>0</v>
      </c>
      <c r="CS83">
        <f t="shared" si="91"/>
        <v>0</v>
      </c>
      <c r="CT83">
        <f t="shared" si="92"/>
        <v>8289589.5800000001</v>
      </c>
      <c r="CU83">
        <f t="shared" si="93"/>
        <v>0</v>
      </c>
      <c r="CV83">
        <f t="shared" si="94"/>
        <v>0</v>
      </c>
      <c r="CW83">
        <f t="shared" si="95"/>
        <v>0</v>
      </c>
      <c r="CX83">
        <f t="shared" si="96"/>
        <v>0</v>
      </c>
      <c r="CY83">
        <f t="shared" si="97"/>
        <v>0</v>
      </c>
      <c r="CZ83">
        <f t="shared" si="98"/>
        <v>0</v>
      </c>
      <c r="DC83" t="s">
        <v>3</v>
      </c>
      <c r="DD83" t="s">
        <v>3</v>
      </c>
      <c r="DE83" t="s">
        <v>3</v>
      </c>
      <c r="DF83" t="s">
        <v>3</v>
      </c>
      <c r="DG83" t="s">
        <v>3</v>
      </c>
      <c r="DH83" t="s">
        <v>3</v>
      </c>
      <c r="DI83" t="s">
        <v>3</v>
      </c>
      <c r="DJ83" t="s">
        <v>3</v>
      </c>
      <c r="DK83" t="s">
        <v>3</v>
      </c>
      <c r="DL83" t="s">
        <v>3</v>
      </c>
      <c r="DM83" t="s">
        <v>3</v>
      </c>
      <c r="DN83">
        <v>0</v>
      </c>
      <c r="DO83">
        <v>0</v>
      </c>
      <c r="DP83">
        <v>1</v>
      </c>
      <c r="DQ83">
        <v>1</v>
      </c>
      <c r="DU83">
        <v>1013</v>
      </c>
      <c r="DV83" t="s">
        <v>29</v>
      </c>
      <c r="DW83" t="s">
        <v>29</v>
      </c>
      <c r="DX83">
        <v>1</v>
      </c>
      <c r="EE83">
        <v>58262974</v>
      </c>
      <c r="EF83">
        <v>8</v>
      </c>
      <c r="EG83" t="s">
        <v>30</v>
      </c>
      <c r="EH83">
        <v>0</v>
      </c>
      <c r="EI83" t="s">
        <v>3</v>
      </c>
      <c r="EJ83">
        <v>1</v>
      </c>
      <c r="EK83">
        <v>1211</v>
      </c>
      <c r="EL83" t="s">
        <v>31</v>
      </c>
      <c r="EM83" t="s">
        <v>32</v>
      </c>
      <c r="EO83" t="s">
        <v>3</v>
      </c>
      <c r="EQ83">
        <v>0</v>
      </c>
      <c r="ER83">
        <v>8289589.5800000001</v>
      </c>
      <c r="ES83">
        <v>0</v>
      </c>
      <c r="ET83">
        <v>0</v>
      </c>
      <c r="EU83">
        <v>0</v>
      </c>
      <c r="EV83">
        <v>8289589.5800000001</v>
      </c>
      <c r="EW83">
        <v>0</v>
      </c>
      <c r="EX83">
        <v>0</v>
      </c>
      <c r="EY83">
        <v>0</v>
      </c>
      <c r="FQ83">
        <v>0</v>
      </c>
      <c r="FR83">
        <f t="shared" si="99"/>
        <v>0</v>
      </c>
      <c r="FS83">
        <v>0</v>
      </c>
      <c r="FT83" t="s">
        <v>33</v>
      </c>
      <c r="FX83">
        <v>0</v>
      </c>
      <c r="FY83">
        <v>0</v>
      </c>
      <c r="GA83" t="s">
        <v>3</v>
      </c>
      <c r="GD83">
        <v>1</v>
      </c>
      <c r="GF83">
        <v>-2064584183</v>
      </c>
      <c r="GG83">
        <v>2</v>
      </c>
      <c r="GH83">
        <v>2</v>
      </c>
      <c r="GI83">
        <v>0</v>
      </c>
      <c r="GJ83">
        <v>0</v>
      </c>
      <c r="GK83">
        <v>0</v>
      </c>
      <c r="GL83">
        <f t="shared" si="100"/>
        <v>0</v>
      </c>
      <c r="GM83">
        <f t="shared" si="101"/>
        <v>0</v>
      </c>
      <c r="GN83">
        <f t="shared" si="102"/>
        <v>0</v>
      </c>
      <c r="GO83">
        <f t="shared" si="103"/>
        <v>0</v>
      </c>
      <c r="GP83">
        <f t="shared" si="104"/>
        <v>0</v>
      </c>
      <c r="GR83">
        <v>0</v>
      </c>
      <c r="GS83">
        <v>4</v>
      </c>
      <c r="GT83">
        <v>0</v>
      </c>
      <c r="GU83" t="s">
        <v>3</v>
      </c>
      <c r="GV83">
        <f t="shared" si="105"/>
        <v>0</v>
      </c>
      <c r="GW83">
        <v>1</v>
      </c>
      <c r="GX83">
        <f t="shared" si="106"/>
        <v>0</v>
      </c>
      <c r="HA83">
        <v>0</v>
      </c>
      <c r="HB83">
        <v>0</v>
      </c>
      <c r="HC83">
        <f t="shared" si="107"/>
        <v>0</v>
      </c>
      <c r="IK83">
        <v>0</v>
      </c>
    </row>
    <row r="84" spans="1:255" x14ac:dyDescent="0.2">
      <c r="A84" s="2">
        <v>17</v>
      </c>
      <c r="B84" s="2">
        <v>1</v>
      </c>
      <c r="C84" s="2"/>
      <c r="D84" s="2"/>
      <c r="E84" s="2" t="s">
        <v>117</v>
      </c>
      <c r="F84" s="2" t="s">
        <v>118</v>
      </c>
      <c r="G84" s="2" t="s">
        <v>119</v>
      </c>
      <c r="H84" s="2" t="s">
        <v>29</v>
      </c>
      <c r="I84" s="2">
        <v>0</v>
      </c>
      <c r="J84" s="2">
        <v>0</v>
      </c>
      <c r="K84" s="2"/>
      <c r="L84" s="2">
        <v>1</v>
      </c>
      <c r="M84" s="2">
        <v>0.90999999999999992</v>
      </c>
      <c r="N84" s="2">
        <f t="shared" si="67"/>
        <v>0.09</v>
      </c>
      <c r="O84" s="2">
        <f t="shared" si="68"/>
        <v>0</v>
      </c>
      <c r="P84" s="2">
        <f t="shared" si="69"/>
        <v>0</v>
      </c>
      <c r="Q84" s="2">
        <f t="shared" si="70"/>
        <v>0</v>
      </c>
      <c r="R84" s="2">
        <f t="shared" si="71"/>
        <v>0</v>
      </c>
      <c r="S84" s="2">
        <f t="shared" si="72"/>
        <v>0</v>
      </c>
      <c r="T84" s="2">
        <f t="shared" si="73"/>
        <v>0</v>
      </c>
      <c r="U84" s="2">
        <f t="shared" si="74"/>
        <v>0</v>
      </c>
      <c r="V84" s="2">
        <f t="shared" si="75"/>
        <v>0</v>
      </c>
      <c r="W84" s="2">
        <f t="shared" si="76"/>
        <v>0</v>
      </c>
      <c r="X84" s="2">
        <f t="shared" si="77"/>
        <v>0</v>
      </c>
      <c r="Y84" s="2">
        <f t="shared" si="78"/>
        <v>0</v>
      </c>
      <c r="Z84" s="2"/>
      <c r="AA84" s="2">
        <v>58262852</v>
      </c>
      <c r="AB84" s="2">
        <f t="shared" si="79"/>
        <v>473382.29</v>
      </c>
      <c r="AC84" s="2">
        <f t="shared" si="80"/>
        <v>0</v>
      </c>
      <c r="AD84" s="2">
        <f t="shared" si="81"/>
        <v>0</v>
      </c>
      <c r="AE84" s="2">
        <f t="shared" si="82"/>
        <v>0</v>
      </c>
      <c r="AF84" s="2">
        <f t="shared" si="83"/>
        <v>473382.29</v>
      </c>
      <c r="AG84" s="2">
        <f t="shared" si="84"/>
        <v>0</v>
      </c>
      <c r="AH84" s="2">
        <f t="shared" si="85"/>
        <v>0</v>
      </c>
      <c r="AI84" s="2">
        <f t="shared" si="86"/>
        <v>0</v>
      </c>
      <c r="AJ84" s="2">
        <f t="shared" si="87"/>
        <v>0</v>
      </c>
      <c r="AK84" s="2">
        <v>473382.29</v>
      </c>
      <c r="AL84" s="2">
        <v>0</v>
      </c>
      <c r="AM84" s="2">
        <v>0</v>
      </c>
      <c r="AN84" s="2">
        <v>0</v>
      </c>
      <c r="AO84" s="2">
        <v>473382.29</v>
      </c>
      <c r="AP84" s="2">
        <v>0</v>
      </c>
      <c r="AQ84" s="2">
        <v>0</v>
      </c>
      <c r="AR84" s="2">
        <v>0</v>
      </c>
      <c r="AS84" s="2">
        <v>0</v>
      </c>
      <c r="AT84" s="2">
        <v>0</v>
      </c>
      <c r="AU84" s="2">
        <v>0</v>
      </c>
      <c r="AV84" s="2">
        <v>1</v>
      </c>
      <c r="AW84" s="2">
        <v>1</v>
      </c>
      <c r="AX84" s="2"/>
      <c r="AY84" s="2"/>
      <c r="AZ84" s="2">
        <v>1</v>
      </c>
      <c r="BA84" s="2">
        <v>1</v>
      </c>
      <c r="BB84" s="2">
        <v>1</v>
      </c>
      <c r="BC84" s="2">
        <v>1</v>
      </c>
      <c r="BD84" s="2" t="s">
        <v>3</v>
      </c>
      <c r="BE84" s="2" t="s">
        <v>3</v>
      </c>
      <c r="BF84" s="2" t="s">
        <v>3</v>
      </c>
      <c r="BG84" s="2" t="s">
        <v>3</v>
      </c>
      <c r="BH84" s="2">
        <v>0</v>
      </c>
      <c r="BI84" s="2">
        <v>1</v>
      </c>
      <c r="BJ84" s="2" t="s">
        <v>3</v>
      </c>
      <c r="BK84" s="2"/>
      <c r="BL84" s="2"/>
      <c r="BM84" s="2">
        <v>1211</v>
      </c>
      <c r="BN84" s="2">
        <v>0</v>
      </c>
      <c r="BO84" s="2" t="s">
        <v>3</v>
      </c>
      <c r="BP84" s="2">
        <v>0</v>
      </c>
      <c r="BQ84" s="2">
        <v>8</v>
      </c>
      <c r="BR84" s="2">
        <v>0</v>
      </c>
      <c r="BS84" s="2">
        <v>1</v>
      </c>
      <c r="BT84" s="2">
        <v>1</v>
      </c>
      <c r="BU84" s="2">
        <v>1</v>
      </c>
      <c r="BV84" s="2">
        <v>1</v>
      </c>
      <c r="BW84" s="2">
        <v>1</v>
      </c>
      <c r="BX84" s="2">
        <v>1</v>
      </c>
      <c r="BY84" s="2" t="s">
        <v>3</v>
      </c>
      <c r="BZ84" s="2">
        <v>0</v>
      </c>
      <c r="CA84" s="2">
        <v>0</v>
      </c>
      <c r="CB84" s="2"/>
      <c r="CC84" s="2"/>
      <c r="CD84" s="2"/>
      <c r="CE84" s="2">
        <v>0</v>
      </c>
      <c r="CF84" s="2">
        <v>0</v>
      </c>
      <c r="CG84" s="2">
        <v>0</v>
      </c>
      <c r="CH84" s="2">
        <v>11</v>
      </c>
      <c r="CI84" s="2">
        <v>0</v>
      </c>
      <c r="CJ84" s="2">
        <v>0</v>
      </c>
      <c r="CK84" s="2">
        <v>0</v>
      </c>
      <c r="CL84" s="2">
        <v>0</v>
      </c>
      <c r="CM84" s="2">
        <v>0</v>
      </c>
      <c r="CN84" s="2" t="s">
        <v>3</v>
      </c>
      <c r="CO84" s="2">
        <v>0</v>
      </c>
      <c r="CP84" s="2">
        <f t="shared" si="88"/>
        <v>0</v>
      </c>
      <c r="CQ84" s="2">
        <f t="shared" si="89"/>
        <v>0</v>
      </c>
      <c r="CR84" s="2">
        <f t="shared" si="90"/>
        <v>0</v>
      </c>
      <c r="CS84" s="2">
        <f t="shared" si="91"/>
        <v>0</v>
      </c>
      <c r="CT84" s="2">
        <f t="shared" si="92"/>
        <v>473382.29</v>
      </c>
      <c r="CU84" s="2">
        <f t="shared" si="93"/>
        <v>0</v>
      </c>
      <c r="CV84" s="2">
        <f t="shared" si="94"/>
        <v>0</v>
      </c>
      <c r="CW84" s="2">
        <f t="shared" si="95"/>
        <v>0</v>
      </c>
      <c r="CX84" s="2">
        <f t="shared" si="96"/>
        <v>0</v>
      </c>
      <c r="CY84" s="2">
        <f t="shared" si="97"/>
        <v>0</v>
      </c>
      <c r="CZ84" s="2">
        <f t="shared" si="98"/>
        <v>0</v>
      </c>
      <c r="DA84" s="2"/>
      <c r="DB84" s="2"/>
      <c r="DC84" s="2" t="s">
        <v>3</v>
      </c>
      <c r="DD84" s="2" t="s">
        <v>3</v>
      </c>
      <c r="DE84" s="2" t="s">
        <v>3</v>
      </c>
      <c r="DF84" s="2" t="s">
        <v>3</v>
      </c>
      <c r="DG84" s="2" t="s">
        <v>3</v>
      </c>
      <c r="DH84" s="2" t="s">
        <v>3</v>
      </c>
      <c r="DI84" s="2" t="s">
        <v>3</v>
      </c>
      <c r="DJ84" s="2" t="s">
        <v>3</v>
      </c>
      <c r="DK84" s="2" t="s">
        <v>3</v>
      </c>
      <c r="DL84" s="2" t="s">
        <v>3</v>
      </c>
      <c r="DM84" s="2" t="s">
        <v>3</v>
      </c>
      <c r="DN84" s="2">
        <v>0</v>
      </c>
      <c r="DO84" s="2">
        <v>0</v>
      </c>
      <c r="DP84" s="2">
        <v>1</v>
      </c>
      <c r="DQ84" s="2">
        <v>1</v>
      </c>
      <c r="DR84" s="2"/>
      <c r="DS84" s="2"/>
      <c r="DT84" s="2"/>
      <c r="DU84" s="2">
        <v>1013</v>
      </c>
      <c r="DV84" s="2" t="s">
        <v>29</v>
      </c>
      <c r="DW84" s="2" t="s">
        <v>29</v>
      </c>
      <c r="DX84" s="2">
        <v>1</v>
      </c>
      <c r="DY84" s="2"/>
      <c r="DZ84" s="2"/>
      <c r="EA84" s="2"/>
      <c r="EB84" s="2"/>
      <c r="EC84" s="2"/>
      <c r="ED84" s="2"/>
      <c r="EE84" s="2">
        <v>58262974</v>
      </c>
      <c r="EF84" s="2">
        <v>8</v>
      </c>
      <c r="EG84" s="2" t="s">
        <v>30</v>
      </c>
      <c r="EH84" s="2">
        <v>0</v>
      </c>
      <c r="EI84" s="2" t="s">
        <v>3</v>
      </c>
      <c r="EJ84" s="2">
        <v>1</v>
      </c>
      <c r="EK84" s="2">
        <v>1211</v>
      </c>
      <c r="EL84" s="2" t="s">
        <v>31</v>
      </c>
      <c r="EM84" s="2" t="s">
        <v>32</v>
      </c>
      <c r="EN84" s="2"/>
      <c r="EO84" s="2" t="s">
        <v>3</v>
      </c>
      <c r="EP84" s="2"/>
      <c r="EQ84" s="2">
        <v>0</v>
      </c>
      <c r="ER84" s="2">
        <v>473382.29</v>
      </c>
      <c r="ES84" s="2">
        <v>0</v>
      </c>
      <c r="ET84" s="2">
        <v>0</v>
      </c>
      <c r="EU84" s="2">
        <v>0</v>
      </c>
      <c r="EV84" s="2">
        <v>473382.29</v>
      </c>
      <c r="EW84" s="2">
        <v>0</v>
      </c>
      <c r="EX84" s="2">
        <v>0</v>
      </c>
      <c r="EY84" s="2">
        <v>0</v>
      </c>
      <c r="EZ84" s="2"/>
      <c r="FA84" s="2"/>
      <c r="FB84" s="2"/>
      <c r="FC84" s="2"/>
      <c r="FD84" s="2"/>
      <c r="FE84" s="2"/>
      <c r="FF84" s="2"/>
      <c r="FG84" s="2"/>
      <c r="FH84" s="2"/>
      <c r="FI84" s="2"/>
      <c r="FJ84" s="2"/>
      <c r="FK84" s="2"/>
      <c r="FL84" s="2"/>
      <c r="FM84" s="2"/>
      <c r="FN84" s="2"/>
      <c r="FO84" s="2"/>
      <c r="FP84" s="2"/>
      <c r="FQ84" s="2">
        <v>0</v>
      </c>
      <c r="FR84" s="2">
        <f t="shared" si="99"/>
        <v>0</v>
      </c>
      <c r="FS84" s="2">
        <v>0</v>
      </c>
      <c r="FT84" s="2" t="s">
        <v>33</v>
      </c>
      <c r="FU84" s="2"/>
      <c r="FV84" s="2"/>
      <c r="FW84" s="2"/>
      <c r="FX84" s="2">
        <v>0</v>
      </c>
      <c r="FY84" s="2">
        <v>0</v>
      </c>
      <c r="FZ84" s="2"/>
      <c r="GA84" s="2" t="s">
        <v>3</v>
      </c>
      <c r="GB84" s="2"/>
      <c r="GC84" s="2"/>
      <c r="GD84" s="2">
        <v>1</v>
      </c>
      <c r="GE84" s="2"/>
      <c r="GF84" s="2">
        <v>262774778</v>
      </c>
      <c r="GG84" s="2">
        <v>2</v>
      </c>
      <c r="GH84" s="2">
        <v>2</v>
      </c>
      <c r="GI84" s="2">
        <v>0</v>
      </c>
      <c r="GJ84" s="2">
        <v>0</v>
      </c>
      <c r="GK84" s="2">
        <v>0</v>
      </c>
      <c r="GL84" s="2">
        <f t="shared" si="100"/>
        <v>0</v>
      </c>
      <c r="GM84" s="2">
        <f t="shared" si="101"/>
        <v>0</v>
      </c>
      <c r="GN84" s="2">
        <f t="shared" si="102"/>
        <v>0</v>
      </c>
      <c r="GO84" s="2">
        <f t="shared" si="103"/>
        <v>0</v>
      </c>
      <c r="GP84" s="2">
        <f t="shared" si="104"/>
        <v>0</v>
      </c>
      <c r="GQ84" s="2"/>
      <c r="GR84" s="2">
        <v>0</v>
      </c>
      <c r="GS84" s="2">
        <v>4</v>
      </c>
      <c r="GT84" s="2">
        <v>0</v>
      </c>
      <c r="GU84" s="2" t="s">
        <v>3</v>
      </c>
      <c r="GV84" s="2">
        <f t="shared" si="105"/>
        <v>0</v>
      </c>
      <c r="GW84" s="2">
        <v>1</v>
      </c>
      <c r="GX84" s="2">
        <f t="shared" si="106"/>
        <v>0</v>
      </c>
      <c r="GY84" s="2"/>
      <c r="GZ84" s="2"/>
      <c r="HA84" s="2">
        <v>0</v>
      </c>
      <c r="HB84" s="2">
        <v>0</v>
      </c>
      <c r="HC84" s="2">
        <f t="shared" si="107"/>
        <v>0</v>
      </c>
      <c r="HD84" s="2"/>
      <c r="HE84" s="2"/>
      <c r="HF84" s="2"/>
      <c r="HG84" s="2"/>
      <c r="HH84" s="2"/>
      <c r="HI84" s="2"/>
      <c r="HJ84" s="2"/>
      <c r="HK84" s="2"/>
      <c r="HL84" s="2"/>
      <c r="HM84" s="2"/>
      <c r="HN84" s="2"/>
      <c r="HO84" s="2"/>
      <c r="HP84" s="2"/>
      <c r="HQ84" s="2"/>
      <c r="HR84" s="2"/>
      <c r="HS84" s="2"/>
      <c r="HT84" s="2"/>
      <c r="HU84" s="2"/>
      <c r="HV84" s="2"/>
      <c r="HW84" s="2"/>
      <c r="HX84" s="2"/>
      <c r="HY84" s="2"/>
      <c r="HZ84" s="2"/>
      <c r="IA84" s="2"/>
      <c r="IB84" s="2"/>
      <c r="IC84" s="2"/>
      <c r="ID84" s="2"/>
      <c r="IE84" s="2"/>
      <c r="IF84" s="2"/>
      <c r="IG84" s="2"/>
      <c r="IH84" s="2"/>
      <c r="II84" s="2"/>
      <c r="IJ84" s="2"/>
      <c r="IK84" s="2">
        <v>0</v>
      </c>
      <c r="IL84" s="2"/>
      <c r="IM84" s="2"/>
      <c r="IN84" s="2"/>
      <c r="IO84" s="2"/>
      <c r="IP84" s="2"/>
      <c r="IQ84" s="2"/>
      <c r="IR84" s="2"/>
      <c r="IS84" s="2"/>
      <c r="IT84" s="2"/>
      <c r="IU84" s="2"/>
    </row>
    <row r="85" spans="1:255" x14ac:dyDescent="0.2">
      <c r="A85">
        <v>17</v>
      </c>
      <c r="B85">
        <v>1</v>
      </c>
      <c r="E85" t="s">
        <v>117</v>
      </c>
      <c r="F85" t="s">
        <v>118</v>
      </c>
      <c r="G85" t="s">
        <v>119</v>
      </c>
      <c r="H85" t="s">
        <v>29</v>
      </c>
      <c r="I85">
        <v>0</v>
      </c>
      <c r="J85">
        <v>0</v>
      </c>
      <c r="L85">
        <v>1</v>
      </c>
      <c r="M85">
        <v>0.90999999999999992</v>
      </c>
      <c r="N85">
        <f t="shared" si="67"/>
        <v>0.09</v>
      </c>
      <c r="O85">
        <f t="shared" si="68"/>
        <v>0</v>
      </c>
      <c r="P85">
        <f t="shared" si="69"/>
        <v>0</v>
      </c>
      <c r="Q85">
        <f t="shared" si="70"/>
        <v>0</v>
      </c>
      <c r="R85">
        <f t="shared" si="71"/>
        <v>0</v>
      </c>
      <c r="S85">
        <f t="shared" si="72"/>
        <v>0</v>
      </c>
      <c r="T85">
        <f t="shared" si="73"/>
        <v>0</v>
      </c>
      <c r="U85">
        <f t="shared" si="74"/>
        <v>0</v>
      </c>
      <c r="V85">
        <f t="shared" si="75"/>
        <v>0</v>
      </c>
      <c r="W85">
        <f t="shared" si="76"/>
        <v>0</v>
      </c>
      <c r="X85">
        <f t="shared" si="77"/>
        <v>0</v>
      </c>
      <c r="Y85">
        <f t="shared" si="78"/>
        <v>0</v>
      </c>
      <c r="AA85">
        <v>58262851</v>
      </c>
      <c r="AB85">
        <f t="shared" si="79"/>
        <v>473382.29</v>
      </c>
      <c r="AC85">
        <f t="shared" si="80"/>
        <v>0</v>
      </c>
      <c r="AD85">
        <f t="shared" si="81"/>
        <v>0</v>
      </c>
      <c r="AE85">
        <f t="shared" si="82"/>
        <v>0</v>
      </c>
      <c r="AF85">
        <f t="shared" si="83"/>
        <v>473382.29</v>
      </c>
      <c r="AG85">
        <f t="shared" si="84"/>
        <v>0</v>
      </c>
      <c r="AH85">
        <f t="shared" si="85"/>
        <v>0</v>
      </c>
      <c r="AI85">
        <f t="shared" si="86"/>
        <v>0</v>
      </c>
      <c r="AJ85">
        <f t="shared" si="87"/>
        <v>0</v>
      </c>
      <c r="AK85">
        <v>473382.29</v>
      </c>
      <c r="AL85">
        <v>0</v>
      </c>
      <c r="AM85">
        <v>0</v>
      </c>
      <c r="AN85">
        <v>0</v>
      </c>
      <c r="AO85">
        <v>473382.29</v>
      </c>
      <c r="AP85">
        <v>0</v>
      </c>
      <c r="AQ85">
        <v>0</v>
      </c>
      <c r="AR85">
        <v>0</v>
      </c>
      <c r="AS85">
        <v>0</v>
      </c>
      <c r="AT85">
        <v>0</v>
      </c>
      <c r="AU85">
        <v>0</v>
      </c>
      <c r="AV85">
        <v>1</v>
      </c>
      <c r="AW85">
        <v>1</v>
      </c>
      <c r="AZ85">
        <v>1</v>
      </c>
      <c r="BA85">
        <v>1</v>
      </c>
      <c r="BB85">
        <v>1</v>
      </c>
      <c r="BC85">
        <v>1</v>
      </c>
      <c r="BD85" t="s">
        <v>3</v>
      </c>
      <c r="BE85" t="s">
        <v>3</v>
      </c>
      <c r="BF85" t="s">
        <v>3</v>
      </c>
      <c r="BG85" t="s">
        <v>3</v>
      </c>
      <c r="BH85">
        <v>0</v>
      </c>
      <c r="BI85">
        <v>1</v>
      </c>
      <c r="BJ85" t="s">
        <v>3</v>
      </c>
      <c r="BM85">
        <v>1211</v>
      </c>
      <c r="BN85">
        <v>0</v>
      </c>
      <c r="BO85" t="s">
        <v>3</v>
      </c>
      <c r="BP85">
        <v>0</v>
      </c>
      <c r="BQ85">
        <v>8</v>
      </c>
      <c r="BR85">
        <v>0</v>
      </c>
      <c r="BS85">
        <v>1</v>
      </c>
      <c r="BT85">
        <v>1</v>
      </c>
      <c r="BU85">
        <v>1</v>
      </c>
      <c r="BV85">
        <v>1</v>
      </c>
      <c r="BW85">
        <v>1</v>
      </c>
      <c r="BX85">
        <v>1</v>
      </c>
      <c r="BY85" t="s">
        <v>3</v>
      </c>
      <c r="BZ85">
        <v>0</v>
      </c>
      <c r="CA85">
        <v>0</v>
      </c>
      <c r="CE85">
        <v>0</v>
      </c>
      <c r="CF85">
        <v>0</v>
      </c>
      <c r="CG85">
        <v>0</v>
      </c>
      <c r="CH85">
        <v>11</v>
      </c>
      <c r="CI85">
        <v>0</v>
      </c>
      <c r="CJ85">
        <v>0</v>
      </c>
      <c r="CK85">
        <v>0</v>
      </c>
      <c r="CL85">
        <v>0</v>
      </c>
      <c r="CM85">
        <v>0</v>
      </c>
      <c r="CN85" t="s">
        <v>3</v>
      </c>
      <c r="CO85">
        <v>0</v>
      </c>
      <c r="CP85">
        <f t="shared" si="88"/>
        <v>0</v>
      </c>
      <c r="CQ85">
        <f t="shared" si="89"/>
        <v>0</v>
      </c>
      <c r="CR85">
        <f t="shared" si="90"/>
        <v>0</v>
      </c>
      <c r="CS85">
        <f t="shared" si="91"/>
        <v>0</v>
      </c>
      <c r="CT85">
        <f t="shared" si="92"/>
        <v>473382.29</v>
      </c>
      <c r="CU85">
        <f t="shared" si="93"/>
        <v>0</v>
      </c>
      <c r="CV85">
        <f t="shared" si="94"/>
        <v>0</v>
      </c>
      <c r="CW85">
        <f t="shared" si="95"/>
        <v>0</v>
      </c>
      <c r="CX85">
        <f t="shared" si="96"/>
        <v>0</v>
      </c>
      <c r="CY85">
        <f t="shared" si="97"/>
        <v>0</v>
      </c>
      <c r="CZ85">
        <f t="shared" si="98"/>
        <v>0</v>
      </c>
      <c r="DC85" t="s">
        <v>3</v>
      </c>
      <c r="DD85" t="s">
        <v>3</v>
      </c>
      <c r="DE85" t="s">
        <v>3</v>
      </c>
      <c r="DF85" t="s">
        <v>3</v>
      </c>
      <c r="DG85" t="s">
        <v>3</v>
      </c>
      <c r="DH85" t="s">
        <v>3</v>
      </c>
      <c r="DI85" t="s">
        <v>3</v>
      </c>
      <c r="DJ85" t="s">
        <v>3</v>
      </c>
      <c r="DK85" t="s">
        <v>3</v>
      </c>
      <c r="DL85" t="s">
        <v>3</v>
      </c>
      <c r="DM85" t="s">
        <v>3</v>
      </c>
      <c r="DN85">
        <v>0</v>
      </c>
      <c r="DO85">
        <v>0</v>
      </c>
      <c r="DP85">
        <v>1</v>
      </c>
      <c r="DQ85">
        <v>1</v>
      </c>
      <c r="DU85">
        <v>1013</v>
      </c>
      <c r="DV85" t="s">
        <v>29</v>
      </c>
      <c r="DW85" t="s">
        <v>29</v>
      </c>
      <c r="DX85">
        <v>1</v>
      </c>
      <c r="EE85">
        <v>58262974</v>
      </c>
      <c r="EF85">
        <v>8</v>
      </c>
      <c r="EG85" t="s">
        <v>30</v>
      </c>
      <c r="EH85">
        <v>0</v>
      </c>
      <c r="EI85" t="s">
        <v>3</v>
      </c>
      <c r="EJ85">
        <v>1</v>
      </c>
      <c r="EK85">
        <v>1211</v>
      </c>
      <c r="EL85" t="s">
        <v>31</v>
      </c>
      <c r="EM85" t="s">
        <v>32</v>
      </c>
      <c r="EO85" t="s">
        <v>3</v>
      </c>
      <c r="EQ85">
        <v>0</v>
      </c>
      <c r="ER85">
        <v>473382.29</v>
      </c>
      <c r="ES85">
        <v>0</v>
      </c>
      <c r="ET85">
        <v>0</v>
      </c>
      <c r="EU85">
        <v>0</v>
      </c>
      <c r="EV85">
        <v>473382.29</v>
      </c>
      <c r="EW85">
        <v>0</v>
      </c>
      <c r="EX85">
        <v>0</v>
      </c>
      <c r="EY85">
        <v>0</v>
      </c>
      <c r="FQ85">
        <v>0</v>
      </c>
      <c r="FR85">
        <f t="shared" si="99"/>
        <v>0</v>
      </c>
      <c r="FS85">
        <v>0</v>
      </c>
      <c r="FT85" t="s">
        <v>33</v>
      </c>
      <c r="FX85">
        <v>0</v>
      </c>
      <c r="FY85">
        <v>0</v>
      </c>
      <c r="GA85" t="s">
        <v>3</v>
      </c>
      <c r="GD85">
        <v>1</v>
      </c>
      <c r="GF85">
        <v>262774778</v>
      </c>
      <c r="GG85">
        <v>2</v>
      </c>
      <c r="GH85">
        <v>2</v>
      </c>
      <c r="GI85">
        <v>0</v>
      </c>
      <c r="GJ85">
        <v>0</v>
      </c>
      <c r="GK85">
        <v>0</v>
      </c>
      <c r="GL85">
        <f t="shared" si="100"/>
        <v>0</v>
      </c>
      <c r="GM85">
        <f t="shared" si="101"/>
        <v>0</v>
      </c>
      <c r="GN85">
        <f t="shared" si="102"/>
        <v>0</v>
      </c>
      <c r="GO85">
        <f t="shared" si="103"/>
        <v>0</v>
      </c>
      <c r="GP85">
        <f t="shared" si="104"/>
        <v>0</v>
      </c>
      <c r="GR85">
        <v>0</v>
      </c>
      <c r="GS85">
        <v>4</v>
      </c>
      <c r="GT85">
        <v>0</v>
      </c>
      <c r="GU85" t="s">
        <v>3</v>
      </c>
      <c r="GV85">
        <f t="shared" si="105"/>
        <v>0</v>
      </c>
      <c r="GW85">
        <v>1</v>
      </c>
      <c r="GX85">
        <f t="shared" si="106"/>
        <v>0</v>
      </c>
      <c r="HA85">
        <v>0</v>
      </c>
      <c r="HB85">
        <v>0</v>
      </c>
      <c r="HC85">
        <f t="shared" si="107"/>
        <v>0</v>
      </c>
      <c r="IK85">
        <v>0</v>
      </c>
    </row>
    <row r="86" spans="1:255" x14ac:dyDescent="0.2">
      <c r="A86" s="2">
        <v>17</v>
      </c>
      <c r="B86" s="2">
        <v>1</v>
      </c>
      <c r="C86" s="2"/>
      <c r="D86" s="2"/>
      <c r="E86" s="2" t="s">
        <v>120</v>
      </c>
      <c r="F86" s="2" t="s">
        <v>121</v>
      </c>
      <c r="G86" s="2" t="s">
        <v>122</v>
      </c>
      <c r="H86" s="2" t="s">
        <v>29</v>
      </c>
      <c r="I86" s="2">
        <v>0</v>
      </c>
      <c r="J86" s="2">
        <v>0</v>
      </c>
      <c r="K86" s="2"/>
      <c r="L86" s="2">
        <v>1</v>
      </c>
      <c r="M86" s="2">
        <v>0</v>
      </c>
      <c r="N86" s="2">
        <f t="shared" si="67"/>
        <v>1</v>
      </c>
      <c r="O86" s="2">
        <f t="shared" si="68"/>
        <v>0</v>
      </c>
      <c r="P86" s="2">
        <f t="shared" si="69"/>
        <v>0</v>
      </c>
      <c r="Q86" s="2">
        <f t="shared" si="70"/>
        <v>0</v>
      </c>
      <c r="R86" s="2">
        <f t="shared" si="71"/>
        <v>0</v>
      </c>
      <c r="S86" s="2">
        <f t="shared" si="72"/>
        <v>0</v>
      </c>
      <c r="T86" s="2">
        <f t="shared" si="73"/>
        <v>0</v>
      </c>
      <c r="U86" s="2">
        <f t="shared" si="74"/>
        <v>0</v>
      </c>
      <c r="V86" s="2">
        <f t="shared" si="75"/>
        <v>0</v>
      </c>
      <c r="W86" s="2">
        <f t="shared" si="76"/>
        <v>0</v>
      </c>
      <c r="X86" s="2">
        <f t="shared" si="77"/>
        <v>0</v>
      </c>
      <c r="Y86" s="2">
        <f t="shared" si="78"/>
        <v>0</v>
      </c>
      <c r="Z86" s="2"/>
      <c r="AA86" s="2">
        <v>58262852</v>
      </c>
      <c r="AB86" s="2">
        <f t="shared" si="79"/>
        <v>2077517.74</v>
      </c>
      <c r="AC86" s="2">
        <f t="shared" si="80"/>
        <v>0</v>
      </c>
      <c r="AD86" s="2">
        <f t="shared" si="81"/>
        <v>0</v>
      </c>
      <c r="AE86" s="2">
        <f t="shared" si="82"/>
        <v>0</v>
      </c>
      <c r="AF86" s="2">
        <f t="shared" si="83"/>
        <v>2077517.74</v>
      </c>
      <c r="AG86" s="2">
        <f t="shared" si="84"/>
        <v>0</v>
      </c>
      <c r="AH86" s="2">
        <f t="shared" si="85"/>
        <v>0</v>
      </c>
      <c r="AI86" s="2">
        <f t="shared" si="86"/>
        <v>0</v>
      </c>
      <c r="AJ86" s="2">
        <f t="shared" si="87"/>
        <v>0</v>
      </c>
      <c r="AK86" s="2">
        <v>2077517.737</v>
      </c>
      <c r="AL86" s="2">
        <v>0</v>
      </c>
      <c r="AM86" s="2">
        <v>0</v>
      </c>
      <c r="AN86" s="2">
        <v>0</v>
      </c>
      <c r="AO86" s="2">
        <v>2077517.737</v>
      </c>
      <c r="AP86" s="2">
        <v>0</v>
      </c>
      <c r="AQ86" s="2">
        <v>0</v>
      </c>
      <c r="AR86" s="2">
        <v>0</v>
      </c>
      <c r="AS86" s="2">
        <v>0</v>
      </c>
      <c r="AT86" s="2">
        <v>0</v>
      </c>
      <c r="AU86" s="2">
        <v>0</v>
      </c>
      <c r="AV86" s="2">
        <v>1</v>
      </c>
      <c r="AW86" s="2">
        <v>1</v>
      </c>
      <c r="AX86" s="2"/>
      <c r="AY86" s="2"/>
      <c r="AZ86" s="2">
        <v>1</v>
      </c>
      <c r="BA86" s="2">
        <v>1</v>
      </c>
      <c r="BB86" s="2">
        <v>1</v>
      </c>
      <c r="BC86" s="2">
        <v>1</v>
      </c>
      <c r="BD86" s="2" t="s">
        <v>3</v>
      </c>
      <c r="BE86" s="2" t="s">
        <v>3</v>
      </c>
      <c r="BF86" s="2" t="s">
        <v>3</v>
      </c>
      <c r="BG86" s="2" t="s">
        <v>3</v>
      </c>
      <c r="BH86" s="2">
        <v>0</v>
      </c>
      <c r="BI86" s="2">
        <v>1</v>
      </c>
      <c r="BJ86" s="2" t="s">
        <v>3</v>
      </c>
      <c r="BK86" s="2"/>
      <c r="BL86" s="2"/>
      <c r="BM86" s="2">
        <v>1211</v>
      </c>
      <c r="BN86" s="2">
        <v>0</v>
      </c>
      <c r="BO86" s="2" t="s">
        <v>3</v>
      </c>
      <c r="BP86" s="2">
        <v>0</v>
      </c>
      <c r="BQ86" s="2">
        <v>8</v>
      </c>
      <c r="BR86" s="2">
        <v>0</v>
      </c>
      <c r="BS86" s="2">
        <v>1</v>
      </c>
      <c r="BT86" s="2">
        <v>1</v>
      </c>
      <c r="BU86" s="2">
        <v>1</v>
      </c>
      <c r="BV86" s="2">
        <v>1</v>
      </c>
      <c r="BW86" s="2">
        <v>1</v>
      </c>
      <c r="BX86" s="2">
        <v>1</v>
      </c>
      <c r="BY86" s="2" t="s">
        <v>3</v>
      </c>
      <c r="BZ86" s="2">
        <v>0</v>
      </c>
      <c r="CA86" s="2">
        <v>0</v>
      </c>
      <c r="CB86" s="2"/>
      <c r="CC86" s="2"/>
      <c r="CD86" s="2"/>
      <c r="CE86" s="2">
        <v>0</v>
      </c>
      <c r="CF86" s="2">
        <v>0</v>
      </c>
      <c r="CG86" s="2">
        <v>0</v>
      </c>
      <c r="CH86" s="2">
        <v>12</v>
      </c>
      <c r="CI86" s="2">
        <v>0</v>
      </c>
      <c r="CJ86" s="2">
        <v>0</v>
      </c>
      <c r="CK86" s="2">
        <v>0</v>
      </c>
      <c r="CL86" s="2">
        <v>0</v>
      </c>
      <c r="CM86" s="2">
        <v>0</v>
      </c>
      <c r="CN86" s="2" t="s">
        <v>3</v>
      </c>
      <c r="CO86" s="2">
        <v>0</v>
      </c>
      <c r="CP86" s="2">
        <f t="shared" si="88"/>
        <v>0</v>
      </c>
      <c r="CQ86" s="2">
        <f t="shared" si="89"/>
        <v>0</v>
      </c>
      <c r="CR86" s="2">
        <f t="shared" si="90"/>
        <v>0</v>
      </c>
      <c r="CS86" s="2">
        <f t="shared" si="91"/>
        <v>0</v>
      </c>
      <c r="CT86" s="2">
        <f t="shared" si="92"/>
        <v>2077517.74</v>
      </c>
      <c r="CU86" s="2">
        <f t="shared" si="93"/>
        <v>0</v>
      </c>
      <c r="CV86" s="2">
        <f t="shared" si="94"/>
        <v>0</v>
      </c>
      <c r="CW86" s="2">
        <f t="shared" si="95"/>
        <v>0</v>
      </c>
      <c r="CX86" s="2">
        <f t="shared" si="96"/>
        <v>0</v>
      </c>
      <c r="CY86" s="2">
        <f t="shared" si="97"/>
        <v>0</v>
      </c>
      <c r="CZ86" s="2">
        <f t="shared" si="98"/>
        <v>0</v>
      </c>
      <c r="DA86" s="2"/>
      <c r="DB86" s="2"/>
      <c r="DC86" s="2" t="s">
        <v>3</v>
      </c>
      <c r="DD86" s="2" t="s">
        <v>3</v>
      </c>
      <c r="DE86" s="2" t="s">
        <v>3</v>
      </c>
      <c r="DF86" s="2" t="s">
        <v>3</v>
      </c>
      <c r="DG86" s="2" t="s">
        <v>3</v>
      </c>
      <c r="DH86" s="2" t="s">
        <v>3</v>
      </c>
      <c r="DI86" s="2" t="s">
        <v>3</v>
      </c>
      <c r="DJ86" s="2" t="s">
        <v>3</v>
      </c>
      <c r="DK86" s="2" t="s">
        <v>3</v>
      </c>
      <c r="DL86" s="2" t="s">
        <v>3</v>
      </c>
      <c r="DM86" s="2" t="s">
        <v>3</v>
      </c>
      <c r="DN86" s="2">
        <v>0</v>
      </c>
      <c r="DO86" s="2">
        <v>0</v>
      </c>
      <c r="DP86" s="2">
        <v>1</v>
      </c>
      <c r="DQ86" s="2">
        <v>1</v>
      </c>
      <c r="DR86" s="2"/>
      <c r="DS86" s="2"/>
      <c r="DT86" s="2"/>
      <c r="DU86" s="2">
        <v>1013</v>
      </c>
      <c r="DV86" s="2" t="s">
        <v>29</v>
      </c>
      <c r="DW86" s="2" t="s">
        <v>29</v>
      </c>
      <c r="DX86" s="2">
        <v>1</v>
      </c>
      <c r="DY86" s="2"/>
      <c r="DZ86" s="2"/>
      <c r="EA86" s="2"/>
      <c r="EB86" s="2"/>
      <c r="EC86" s="2"/>
      <c r="ED86" s="2"/>
      <c r="EE86" s="2">
        <v>58262974</v>
      </c>
      <c r="EF86" s="2">
        <v>8</v>
      </c>
      <c r="EG86" s="2" t="s">
        <v>30</v>
      </c>
      <c r="EH86" s="2">
        <v>0</v>
      </c>
      <c r="EI86" s="2" t="s">
        <v>3</v>
      </c>
      <c r="EJ86" s="2">
        <v>1</v>
      </c>
      <c r="EK86" s="2">
        <v>1211</v>
      </c>
      <c r="EL86" s="2" t="s">
        <v>31</v>
      </c>
      <c r="EM86" s="2" t="s">
        <v>32</v>
      </c>
      <c r="EN86" s="2"/>
      <c r="EO86" s="2" t="s">
        <v>3</v>
      </c>
      <c r="EP86" s="2"/>
      <c r="EQ86" s="2">
        <v>0</v>
      </c>
      <c r="ER86" s="2">
        <v>2077517.737</v>
      </c>
      <c r="ES86" s="2">
        <v>0</v>
      </c>
      <c r="ET86" s="2">
        <v>0</v>
      </c>
      <c r="EU86" s="2">
        <v>0</v>
      </c>
      <c r="EV86" s="2">
        <v>2077517.737</v>
      </c>
      <c r="EW86" s="2">
        <v>0</v>
      </c>
      <c r="EX86" s="2">
        <v>0</v>
      </c>
      <c r="EY86" s="2">
        <v>0</v>
      </c>
      <c r="EZ86" s="2"/>
      <c r="FA86" s="2"/>
      <c r="FB86" s="2"/>
      <c r="FC86" s="2"/>
      <c r="FD86" s="2"/>
      <c r="FE86" s="2"/>
      <c r="FF86" s="2"/>
      <c r="FG86" s="2"/>
      <c r="FH86" s="2"/>
      <c r="FI86" s="2"/>
      <c r="FJ86" s="2"/>
      <c r="FK86" s="2"/>
      <c r="FL86" s="2"/>
      <c r="FM86" s="2"/>
      <c r="FN86" s="2"/>
      <c r="FO86" s="2"/>
      <c r="FP86" s="2"/>
      <c r="FQ86" s="2">
        <v>0</v>
      </c>
      <c r="FR86" s="2">
        <f t="shared" si="99"/>
        <v>0</v>
      </c>
      <c r="FS86" s="2">
        <v>0</v>
      </c>
      <c r="FT86" s="2" t="s">
        <v>33</v>
      </c>
      <c r="FU86" s="2"/>
      <c r="FV86" s="2"/>
      <c r="FW86" s="2"/>
      <c r="FX86" s="2">
        <v>0</v>
      </c>
      <c r="FY86" s="2">
        <v>0</v>
      </c>
      <c r="FZ86" s="2"/>
      <c r="GA86" s="2" t="s">
        <v>3</v>
      </c>
      <c r="GB86" s="2"/>
      <c r="GC86" s="2"/>
      <c r="GD86" s="2">
        <v>1</v>
      </c>
      <c r="GE86" s="2"/>
      <c r="GF86" s="2">
        <v>-414371177</v>
      </c>
      <c r="GG86" s="2">
        <v>2</v>
      </c>
      <c r="GH86" s="2">
        <v>2</v>
      </c>
      <c r="GI86" s="2">
        <v>0</v>
      </c>
      <c r="GJ86" s="2">
        <v>0</v>
      </c>
      <c r="GK86" s="2">
        <v>0</v>
      </c>
      <c r="GL86" s="2">
        <f t="shared" si="100"/>
        <v>0</v>
      </c>
      <c r="GM86" s="2">
        <f t="shared" si="101"/>
        <v>0</v>
      </c>
      <c r="GN86" s="2">
        <f t="shared" si="102"/>
        <v>0</v>
      </c>
      <c r="GO86" s="2">
        <f t="shared" si="103"/>
        <v>0</v>
      </c>
      <c r="GP86" s="2">
        <f t="shared" si="104"/>
        <v>0</v>
      </c>
      <c r="GQ86" s="2"/>
      <c r="GR86" s="2">
        <v>0</v>
      </c>
      <c r="GS86" s="2">
        <v>4</v>
      </c>
      <c r="GT86" s="2">
        <v>0</v>
      </c>
      <c r="GU86" s="2" t="s">
        <v>3</v>
      </c>
      <c r="GV86" s="2">
        <f t="shared" si="105"/>
        <v>0</v>
      </c>
      <c r="GW86" s="2">
        <v>1</v>
      </c>
      <c r="GX86" s="2">
        <f t="shared" si="106"/>
        <v>0</v>
      </c>
      <c r="GY86" s="2"/>
      <c r="GZ86" s="2"/>
      <c r="HA86" s="2">
        <v>0</v>
      </c>
      <c r="HB86" s="2">
        <v>0</v>
      </c>
      <c r="HC86" s="2">
        <f t="shared" si="107"/>
        <v>0</v>
      </c>
      <c r="HD86" s="2"/>
      <c r="HE86" s="2"/>
      <c r="HF86" s="2"/>
      <c r="HG86" s="2"/>
      <c r="HH86" s="2"/>
      <c r="HI86" s="2"/>
      <c r="HJ86" s="2"/>
      <c r="HK86" s="2"/>
      <c r="HL86" s="2"/>
      <c r="HM86" s="2"/>
      <c r="HN86" s="2"/>
      <c r="HO86" s="2"/>
      <c r="HP86" s="2"/>
      <c r="HQ86" s="2"/>
      <c r="HR86" s="2"/>
      <c r="HS86" s="2"/>
      <c r="HT86" s="2"/>
      <c r="HU86" s="2"/>
      <c r="HV86" s="2"/>
      <c r="HW86" s="2"/>
      <c r="HX86" s="2"/>
      <c r="HY86" s="2"/>
      <c r="HZ86" s="2"/>
      <c r="IA86" s="2"/>
      <c r="IB86" s="2"/>
      <c r="IC86" s="2"/>
      <c r="ID86" s="2"/>
      <c r="IE86" s="2"/>
      <c r="IF86" s="2"/>
      <c r="IG86" s="2"/>
      <c r="IH86" s="2"/>
      <c r="II86" s="2"/>
      <c r="IJ86" s="2"/>
      <c r="IK86" s="2">
        <v>0</v>
      </c>
      <c r="IL86" s="2"/>
      <c r="IM86" s="2"/>
      <c r="IN86" s="2"/>
      <c r="IO86" s="2"/>
      <c r="IP86" s="2"/>
      <c r="IQ86" s="2"/>
      <c r="IR86" s="2"/>
      <c r="IS86" s="2"/>
      <c r="IT86" s="2"/>
      <c r="IU86" s="2"/>
    </row>
    <row r="87" spans="1:255" x14ac:dyDescent="0.2">
      <c r="A87">
        <v>17</v>
      </c>
      <c r="B87">
        <v>1</v>
      </c>
      <c r="E87" t="s">
        <v>120</v>
      </c>
      <c r="F87" t="s">
        <v>121</v>
      </c>
      <c r="G87" t="s">
        <v>122</v>
      </c>
      <c r="H87" t="s">
        <v>29</v>
      </c>
      <c r="I87">
        <v>0</v>
      </c>
      <c r="J87">
        <v>0</v>
      </c>
      <c r="L87">
        <v>1</v>
      </c>
      <c r="M87">
        <v>0</v>
      </c>
      <c r="N87">
        <f t="shared" si="67"/>
        <v>1</v>
      </c>
      <c r="O87">
        <f t="shared" si="68"/>
        <v>0</v>
      </c>
      <c r="P87">
        <f t="shared" si="69"/>
        <v>0</v>
      </c>
      <c r="Q87">
        <f t="shared" si="70"/>
        <v>0</v>
      </c>
      <c r="R87">
        <f t="shared" si="71"/>
        <v>0</v>
      </c>
      <c r="S87">
        <f t="shared" si="72"/>
        <v>0</v>
      </c>
      <c r="T87">
        <f t="shared" si="73"/>
        <v>0</v>
      </c>
      <c r="U87">
        <f t="shared" si="74"/>
        <v>0</v>
      </c>
      <c r="V87">
        <f t="shared" si="75"/>
        <v>0</v>
      </c>
      <c r="W87">
        <f t="shared" si="76"/>
        <v>0</v>
      </c>
      <c r="X87">
        <f t="shared" si="77"/>
        <v>0</v>
      </c>
      <c r="Y87">
        <f t="shared" si="78"/>
        <v>0</v>
      </c>
      <c r="AA87">
        <v>58262851</v>
      </c>
      <c r="AB87">
        <f t="shared" si="79"/>
        <v>2077517.74</v>
      </c>
      <c r="AC87">
        <f t="shared" si="80"/>
        <v>0</v>
      </c>
      <c r="AD87">
        <f t="shared" si="81"/>
        <v>0</v>
      </c>
      <c r="AE87">
        <f t="shared" si="82"/>
        <v>0</v>
      </c>
      <c r="AF87">
        <f t="shared" si="83"/>
        <v>2077517.74</v>
      </c>
      <c r="AG87">
        <f t="shared" si="84"/>
        <v>0</v>
      </c>
      <c r="AH87">
        <f t="shared" si="85"/>
        <v>0</v>
      </c>
      <c r="AI87">
        <f t="shared" si="86"/>
        <v>0</v>
      </c>
      <c r="AJ87">
        <f t="shared" si="87"/>
        <v>0</v>
      </c>
      <c r="AK87">
        <v>2077517.74</v>
      </c>
      <c r="AL87">
        <v>0</v>
      </c>
      <c r="AM87">
        <v>0</v>
      </c>
      <c r="AN87">
        <v>0</v>
      </c>
      <c r="AO87">
        <v>2077517.74</v>
      </c>
      <c r="AP87">
        <v>0</v>
      </c>
      <c r="AQ87">
        <v>0</v>
      </c>
      <c r="AR87">
        <v>0</v>
      </c>
      <c r="AS87">
        <v>0</v>
      </c>
      <c r="AT87">
        <v>0</v>
      </c>
      <c r="AU87">
        <v>0</v>
      </c>
      <c r="AV87">
        <v>1</v>
      </c>
      <c r="AW87">
        <v>1</v>
      </c>
      <c r="AZ87">
        <v>1</v>
      </c>
      <c r="BA87">
        <v>1</v>
      </c>
      <c r="BB87">
        <v>1</v>
      </c>
      <c r="BC87">
        <v>1</v>
      </c>
      <c r="BD87" t="s">
        <v>3</v>
      </c>
      <c r="BE87" t="s">
        <v>3</v>
      </c>
      <c r="BF87" t="s">
        <v>3</v>
      </c>
      <c r="BG87" t="s">
        <v>3</v>
      </c>
      <c r="BH87">
        <v>0</v>
      </c>
      <c r="BI87">
        <v>1</v>
      </c>
      <c r="BJ87" t="s">
        <v>3</v>
      </c>
      <c r="BM87">
        <v>1211</v>
      </c>
      <c r="BN87">
        <v>0</v>
      </c>
      <c r="BO87" t="s">
        <v>3</v>
      </c>
      <c r="BP87">
        <v>0</v>
      </c>
      <c r="BQ87">
        <v>8</v>
      </c>
      <c r="BR87">
        <v>0</v>
      </c>
      <c r="BS87">
        <v>1</v>
      </c>
      <c r="BT87">
        <v>1</v>
      </c>
      <c r="BU87">
        <v>1</v>
      </c>
      <c r="BV87">
        <v>1</v>
      </c>
      <c r="BW87">
        <v>1</v>
      </c>
      <c r="BX87">
        <v>1</v>
      </c>
      <c r="BY87" t="s">
        <v>3</v>
      </c>
      <c r="BZ87">
        <v>0</v>
      </c>
      <c r="CA87">
        <v>0</v>
      </c>
      <c r="CE87">
        <v>0</v>
      </c>
      <c r="CF87">
        <v>0</v>
      </c>
      <c r="CG87">
        <v>0</v>
      </c>
      <c r="CH87">
        <v>12</v>
      </c>
      <c r="CI87">
        <v>0</v>
      </c>
      <c r="CJ87">
        <v>0</v>
      </c>
      <c r="CK87">
        <v>0</v>
      </c>
      <c r="CL87">
        <v>0</v>
      </c>
      <c r="CM87">
        <v>0</v>
      </c>
      <c r="CN87" t="s">
        <v>3</v>
      </c>
      <c r="CO87">
        <v>0</v>
      </c>
      <c r="CP87">
        <f t="shared" si="88"/>
        <v>0</v>
      </c>
      <c r="CQ87">
        <f t="shared" si="89"/>
        <v>0</v>
      </c>
      <c r="CR87">
        <f t="shared" si="90"/>
        <v>0</v>
      </c>
      <c r="CS87">
        <f t="shared" si="91"/>
        <v>0</v>
      </c>
      <c r="CT87">
        <f t="shared" si="92"/>
        <v>2077517.74</v>
      </c>
      <c r="CU87">
        <f t="shared" si="93"/>
        <v>0</v>
      </c>
      <c r="CV87">
        <f t="shared" si="94"/>
        <v>0</v>
      </c>
      <c r="CW87">
        <f t="shared" si="95"/>
        <v>0</v>
      </c>
      <c r="CX87">
        <f t="shared" si="96"/>
        <v>0</v>
      </c>
      <c r="CY87">
        <f t="shared" si="97"/>
        <v>0</v>
      </c>
      <c r="CZ87">
        <f t="shared" si="98"/>
        <v>0</v>
      </c>
      <c r="DC87" t="s">
        <v>3</v>
      </c>
      <c r="DD87" t="s">
        <v>3</v>
      </c>
      <c r="DE87" t="s">
        <v>3</v>
      </c>
      <c r="DF87" t="s">
        <v>3</v>
      </c>
      <c r="DG87" t="s">
        <v>3</v>
      </c>
      <c r="DH87" t="s">
        <v>3</v>
      </c>
      <c r="DI87" t="s">
        <v>3</v>
      </c>
      <c r="DJ87" t="s">
        <v>3</v>
      </c>
      <c r="DK87" t="s">
        <v>3</v>
      </c>
      <c r="DL87" t="s">
        <v>3</v>
      </c>
      <c r="DM87" t="s">
        <v>3</v>
      </c>
      <c r="DN87">
        <v>0</v>
      </c>
      <c r="DO87">
        <v>0</v>
      </c>
      <c r="DP87">
        <v>1</v>
      </c>
      <c r="DQ87">
        <v>1</v>
      </c>
      <c r="DU87">
        <v>1013</v>
      </c>
      <c r="DV87" t="s">
        <v>29</v>
      </c>
      <c r="DW87" t="s">
        <v>29</v>
      </c>
      <c r="DX87">
        <v>1</v>
      </c>
      <c r="EE87">
        <v>58262974</v>
      </c>
      <c r="EF87">
        <v>8</v>
      </c>
      <c r="EG87" t="s">
        <v>30</v>
      </c>
      <c r="EH87">
        <v>0</v>
      </c>
      <c r="EI87" t="s">
        <v>3</v>
      </c>
      <c r="EJ87">
        <v>1</v>
      </c>
      <c r="EK87">
        <v>1211</v>
      </c>
      <c r="EL87" t="s">
        <v>31</v>
      </c>
      <c r="EM87" t="s">
        <v>32</v>
      </c>
      <c r="EO87" t="s">
        <v>3</v>
      </c>
      <c r="EQ87">
        <v>0</v>
      </c>
      <c r="ER87">
        <v>2077517.74</v>
      </c>
      <c r="ES87">
        <v>0</v>
      </c>
      <c r="ET87">
        <v>0</v>
      </c>
      <c r="EU87">
        <v>0</v>
      </c>
      <c r="EV87">
        <v>2077517.74</v>
      </c>
      <c r="EW87">
        <v>0</v>
      </c>
      <c r="EX87">
        <v>0</v>
      </c>
      <c r="EY87">
        <v>0</v>
      </c>
      <c r="FQ87">
        <v>0</v>
      </c>
      <c r="FR87">
        <f t="shared" si="99"/>
        <v>0</v>
      </c>
      <c r="FS87">
        <v>0</v>
      </c>
      <c r="FT87" t="s">
        <v>33</v>
      </c>
      <c r="FX87">
        <v>0</v>
      </c>
      <c r="FY87">
        <v>0</v>
      </c>
      <c r="GA87" t="s">
        <v>3</v>
      </c>
      <c r="GD87">
        <v>1</v>
      </c>
      <c r="GF87">
        <v>-414371177</v>
      </c>
      <c r="GG87">
        <v>2</v>
      </c>
      <c r="GH87">
        <v>2</v>
      </c>
      <c r="GI87">
        <v>0</v>
      </c>
      <c r="GJ87">
        <v>0</v>
      </c>
      <c r="GK87">
        <v>0</v>
      </c>
      <c r="GL87">
        <f t="shared" si="100"/>
        <v>0</v>
      </c>
      <c r="GM87">
        <f t="shared" si="101"/>
        <v>0</v>
      </c>
      <c r="GN87">
        <f t="shared" si="102"/>
        <v>0</v>
      </c>
      <c r="GO87">
        <f t="shared" si="103"/>
        <v>0</v>
      </c>
      <c r="GP87">
        <f t="shared" si="104"/>
        <v>0</v>
      </c>
      <c r="GR87">
        <v>0</v>
      </c>
      <c r="GS87">
        <v>4</v>
      </c>
      <c r="GT87">
        <v>0</v>
      </c>
      <c r="GU87" t="s">
        <v>3</v>
      </c>
      <c r="GV87">
        <f t="shared" si="105"/>
        <v>0</v>
      </c>
      <c r="GW87">
        <v>1</v>
      </c>
      <c r="GX87">
        <f t="shared" si="106"/>
        <v>0</v>
      </c>
      <c r="HA87">
        <v>0</v>
      </c>
      <c r="HB87">
        <v>0</v>
      </c>
      <c r="HC87">
        <f t="shared" si="107"/>
        <v>0</v>
      </c>
      <c r="IK87">
        <v>0</v>
      </c>
    </row>
    <row r="88" spans="1:255" x14ac:dyDescent="0.2">
      <c r="A88" s="2">
        <v>19</v>
      </c>
      <c r="B88" s="2">
        <v>1</v>
      </c>
      <c r="C88" s="2"/>
      <c r="D88" s="2"/>
      <c r="E88" s="2"/>
      <c r="F88" s="2" t="s">
        <v>3</v>
      </c>
      <c r="G88" s="2" t="s">
        <v>123</v>
      </c>
      <c r="H88" s="2" t="s">
        <v>3</v>
      </c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>
        <v>1</v>
      </c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  <c r="CA88" s="2"/>
      <c r="CB88" s="2"/>
      <c r="CC88" s="2"/>
      <c r="CD88" s="2"/>
      <c r="CE88" s="2"/>
      <c r="CF88" s="2"/>
      <c r="CG88" s="2"/>
      <c r="CH88" s="2"/>
      <c r="CI88" s="2"/>
      <c r="CJ88" s="2"/>
      <c r="CK88" s="2"/>
      <c r="CL88" s="2"/>
      <c r="CM88" s="2"/>
      <c r="CN88" s="2"/>
      <c r="CO88" s="2"/>
      <c r="CP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C88" s="2"/>
      <c r="DD88" s="2"/>
      <c r="DE88" s="2"/>
      <c r="DF88" s="2"/>
      <c r="DG88" s="2"/>
      <c r="DH88" s="2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  <c r="DT88" s="2"/>
      <c r="DU88" s="2"/>
      <c r="DV88" s="2"/>
      <c r="DW88" s="2"/>
      <c r="DX88" s="2"/>
      <c r="DY88" s="2"/>
      <c r="DZ88" s="2"/>
      <c r="EA88" s="2"/>
      <c r="EB88" s="2"/>
      <c r="EC88" s="2"/>
      <c r="ED88" s="2"/>
      <c r="EE88" s="2"/>
      <c r="EF88" s="2"/>
      <c r="EG88" s="2"/>
      <c r="EH88" s="2"/>
      <c r="EI88" s="2"/>
      <c r="EJ88" s="2"/>
      <c r="EK88" s="2"/>
      <c r="EL88" s="2"/>
      <c r="EM88" s="2"/>
      <c r="EN88" s="2"/>
      <c r="EO88" s="2"/>
      <c r="EP88" s="2"/>
      <c r="EQ88" s="2"/>
      <c r="ER88" s="2"/>
      <c r="ES88" s="2"/>
      <c r="ET88" s="2"/>
      <c r="EU88" s="2"/>
      <c r="EV88" s="2"/>
      <c r="EW88" s="2"/>
      <c r="EX88" s="2"/>
      <c r="EY88" s="2"/>
      <c r="EZ88" s="2"/>
      <c r="FA88" s="2"/>
      <c r="FB88" s="2"/>
      <c r="FC88" s="2"/>
      <c r="FD88" s="2"/>
      <c r="FE88" s="2"/>
      <c r="FF88" s="2"/>
      <c r="FG88" s="2"/>
      <c r="FH88" s="2"/>
      <c r="FI88" s="2"/>
      <c r="FJ88" s="2"/>
      <c r="FK88" s="2"/>
      <c r="FL88" s="2"/>
      <c r="FM88" s="2"/>
      <c r="FN88" s="2"/>
      <c r="FO88" s="2"/>
      <c r="FP88" s="2"/>
      <c r="FQ88" s="2"/>
      <c r="FR88" s="2"/>
      <c r="FS88" s="2"/>
      <c r="FT88" s="2"/>
      <c r="FU88" s="2"/>
      <c r="FV88" s="2"/>
      <c r="FW88" s="2"/>
      <c r="FX88" s="2"/>
      <c r="FY88" s="2"/>
      <c r="FZ88" s="2"/>
      <c r="GA88" s="2"/>
      <c r="GB88" s="2"/>
      <c r="GC88" s="2"/>
      <c r="GD88" s="2"/>
      <c r="GE88" s="2"/>
      <c r="GF88" s="2"/>
      <c r="GG88" s="2"/>
      <c r="GH88" s="2"/>
      <c r="GI88" s="2"/>
      <c r="GJ88" s="2"/>
      <c r="GK88" s="2"/>
      <c r="GL88" s="2"/>
      <c r="GM88" s="2"/>
      <c r="GN88" s="2"/>
      <c r="GO88" s="2"/>
      <c r="GP88" s="2"/>
      <c r="GQ88" s="2"/>
      <c r="GR88" s="2"/>
      <c r="GS88" s="2"/>
      <c r="GT88" s="2"/>
      <c r="GU88" s="2"/>
      <c r="GV88" s="2"/>
      <c r="GW88" s="2"/>
      <c r="GX88" s="2"/>
      <c r="GY88" s="2"/>
      <c r="GZ88" s="2"/>
      <c r="HA88" s="2"/>
      <c r="HB88" s="2"/>
      <c r="HC88" s="2"/>
      <c r="HD88" s="2"/>
      <c r="HE88" s="2"/>
      <c r="HF88" s="2"/>
      <c r="HG88" s="2"/>
      <c r="HH88" s="2"/>
      <c r="HI88" s="2"/>
      <c r="HJ88" s="2"/>
      <c r="HK88" s="2"/>
      <c r="HL88" s="2"/>
      <c r="HM88" s="2"/>
      <c r="HN88" s="2"/>
      <c r="HO88" s="2"/>
      <c r="HP88" s="2"/>
      <c r="HQ88" s="2"/>
      <c r="HR88" s="2"/>
      <c r="HS88" s="2"/>
      <c r="HT88" s="2"/>
      <c r="HU88" s="2"/>
      <c r="HV88" s="2"/>
      <c r="HW88" s="2"/>
      <c r="HX88" s="2"/>
      <c r="HY88" s="2"/>
      <c r="HZ88" s="2"/>
      <c r="IA88" s="2"/>
      <c r="IB88" s="2"/>
      <c r="IC88" s="2"/>
      <c r="ID88" s="2"/>
      <c r="IE88" s="2"/>
      <c r="IF88" s="2"/>
      <c r="IG88" s="2"/>
      <c r="IH88" s="2"/>
      <c r="II88" s="2"/>
      <c r="IJ88" s="2"/>
      <c r="IK88" s="2">
        <v>0</v>
      </c>
      <c r="IL88" s="2"/>
      <c r="IM88" s="2"/>
      <c r="IN88" s="2"/>
      <c r="IO88" s="2"/>
      <c r="IP88" s="2"/>
      <c r="IQ88" s="2"/>
      <c r="IR88" s="2"/>
      <c r="IS88" s="2"/>
      <c r="IT88" s="2"/>
      <c r="IU88" s="2"/>
    </row>
    <row r="89" spans="1:255" x14ac:dyDescent="0.2">
      <c r="A89" s="2">
        <v>17</v>
      </c>
      <c r="B89" s="2">
        <v>1</v>
      </c>
      <c r="C89" s="2"/>
      <c r="D89" s="2"/>
      <c r="E89" s="2" t="s">
        <v>124</v>
      </c>
      <c r="F89" s="2" t="s">
        <v>125</v>
      </c>
      <c r="G89" s="2" t="s">
        <v>104</v>
      </c>
      <c r="H89" s="2" t="s">
        <v>29</v>
      </c>
      <c r="I89" s="2">
        <v>0</v>
      </c>
      <c r="J89" s="2">
        <v>0</v>
      </c>
      <c r="K89" s="2"/>
      <c r="L89" s="2">
        <v>1</v>
      </c>
      <c r="M89" s="2">
        <v>0.47</v>
      </c>
      <c r="N89" s="2">
        <f t="shared" ref="N89:N98" si="108">ROUND(L89-M89,4)</f>
        <v>0.53</v>
      </c>
      <c r="O89" s="2">
        <f t="shared" ref="O89:O98" si="109">ROUND(CP89,2)</f>
        <v>0</v>
      </c>
      <c r="P89" s="2">
        <f t="shared" ref="P89:P98" si="110">ROUND(CQ89*I89,2)</f>
        <v>0</v>
      </c>
      <c r="Q89" s="2">
        <f t="shared" ref="Q89:Q98" si="111">ROUND(CR89*I89,2)</f>
        <v>0</v>
      </c>
      <c r="R89" s="2">
        <f t="shared" ref="R89:R98" si="112">ROUND(CS89*I89,2)</f>
        <v>0</v>
      </c>
      <c r="S89" s="2">
        <f t="shared" ref="S89:S98" si="113">ROUND(CT89*I89,2)</f>
        <v>0</v>
      </c>
      <c r="T89" s="2">
        <f t="shared" ref="T89:T98" si="114">ROUND(CU89*I89,2)</f>
        <v>0</v>
      </c>
      <c r="U89" s="2">
        <f t="shared" ref="U89:U98" si="115">CV89*I89</f>
        <v>0</v>
      </c>
      <c r="V89" s="2">
        <f t="shared" ref="V89:V98" si="116">CW89*I89</f>
        <v>0</v>
      </c>
      <c r="W89" s="2">
        <f t="shared" ref="W89:W98" si="117">ROUND(CX89*I89,2)</f>
        <v>0</v>
      </c>
      <c r="X89" s="2">
        <f t="shared" ref="X89:X98" si="118">ROUND(CY89,2)</f>
        <v>0</v>
      </c>
      <c r="Y89" s="2">
        <f t="shared" ref="Y89:Y98" si="119">ROUND(CZ89,2)</f>
        <v>0</v>
      </c>
      <c r="Z89" s="2"/>
      <c r="AA89" s="2">
        <v>58262852</v>
      </c>
      <c r="AB89" s="2">
        <f t="shared" ref="AB89:AB98" si="120">ROUND((AC89+AD89+AF89),2)</f>
        <v>14888068.960000001</v>
      </c>
      <c r="AC89" s="2">
        <f t="shared" ref="AC89:AC98" si="121">ROUND((ES89),2)</f>
        <v>0</v>
      </c>
      <c r="AD89" s="2">
        <f t="shared" ref="AD89:AD98" si="122">ROUND((ET89),2)</f>
        <v>0</v>
      </c>
      <c r="AE89" s="2">
        <f t="shared" ref="AE89:AE98" si="123">ROUND((EU89),2)</f>
        <v>0</v>
      </c>
      <c r="AF89" s="2">
        <f t="shared" ref="AF89:AF98" si="124">ROUND((EV89),2)</f>
        <v>14888068.960000001</v>
      </c>
      <c r="AG89" s="2">
        <f t="shared" ref="AG89:AG98" si="125">ROUND((AP89),2)</f>
        <v>0</v>
      </c>
      <c r="AH89" s="2">
        <f t="shared" ref="AH89:AH98" si="126">(EW89)</f>
        <v>0</v>
      </c>
      <c r="AI89" s="2">
        <f t="shared" ref="AI89:AI98" si="127">(EX89)</f>
        <v>0</v>
      </c>
      <c r="AJ89" s="2">
        <f t="shared" ref="AJ89:AJ98" si="128">(AS89)</f>
        <v>0</v>
      </c>
      <c r="AK89" s="2">
        <v>14888068.960000001</v>
      </c>
      <c r="AL89" s="2">
        <v>0</v>
      </c>
      <c r="AM89" s="2">
        <v>0</v>
      </c>
      <c r="AN89" s="2">
        <v>0</v>
      </c>
      <c r="AO89" s="2">
        <v>14888068.960000001</v>
      </c>
      <c r="AP89" s="2">
        <v>0</v>
      </c>
      <c r="AQ89" s="2">
        <v>0</v>
      </c>
      <c r="AR89" s="2">
        <v>0</v>
      </c>
      <c r="AS89" s="2">
        <v>0</v>
      </c>
      <c r="AT89" s="2">
        <v>0</v>
      </c>
      <c r="AU89" s="2">
        <v>0</v>
      </c>
      <c r="AV89" s="2">
        <v>1</v>
      </c>
      <c r="AW89" s="2">
        <v>1</v>
      </c>
      <c r="AX89" s="2"/>
      <c r="AY89" s="2"/>
      <c r="AZ89" s="2">
        <v>1</v>
      </c>
      <c r="BA89" s="2">
        <v>1</v>
      </c>
      <c r="BB89" s="2">
        <v>1</v>
      </c>
      <c r="BC89" s="2">
        <v>1</v>
      </c>
      <c r="BD89" s="2" t="s">
        <v>3</v>
      </c>
      <c r="BE89" s="2" t="s">
        <v>3</v>
      </c>
      <c r="BF89" s="2" t="s">
        <v>3</v>
      </c>
      <c r="BG89" s="2" t="s">
        <v>3</v>
      </c>
      <c r="BH89" s="2">
        <v>0</v>
      </c>
      <c r="BI89" s="2">
        <v>1</v>
      </c>
      <c r="BJ89" s="2" t="s">
        <v>3</v>
      </c>
      <c r="BK89" s="2"/>
      <c r="BL89" s="2"/>
      <c r="BM89" s="2">
        <v>1211</v>
      </c>
      <c r="BN89" s="2">
        <v>0</v>
      </c>
      <c r="BO89" s="2" t="s">
        <v>3</v>
      </c>
      <c r="BP89" s="2">
        <v>0</v>
      </c>
      <c r="BQ89" s="2">
        <v>8</v>
      </c>
      <c r="BR89" s="2">
        <v>0</v>
      </c>
      <c r="BS89" s="2">
        <v>1</v>
      </c>
      <c r="BT89" s="2">
        <v>1</v>
      </c>
      <c r="BU89" s="2">
        <v>1</v>
      </c>
      <c r="BV89" s="2">
        <v>1</v>
      </c>
      <c r="BW89" s="2">
        <v>1</v>
      </c>
      <c r="BX89" s="2">
        <v>1</v>
      </c>
      <c r="BY89" s="2" t="s">
        <v>3</v>
      </c>
      <c r="BZ89" s="2">
        <v>0</v>
      </c>
      <c r="CA89" s="2">
        <v>0</v>
      </c>
      <c r="CB89" s="2"/>
      <c r="CC89" s="2"/>
      <c r="CD89" s="2"/>
      <c r="CE89" s="2">
        <v>0</v>
      </c>
      <c r="CF89" s="2">
        <v>0</v>
      </c>
      <c r="CG89" s="2">
        <v>0</v>
      </c>
      <c r="CH89" s="2">
        <v>13</v>
      </c>
      <c r="CI89" s="2">
        <v>0</v>
      </c>
      <c r="CJ89" s="2">
        <v>0</v>
      </c>
      <c r="CK89" s="2">
        <v>0</v>
      </c>
      <c r="CL89" s="2">
        <v>0</v>
      </c>
      <c r="CM89" s="2">
        <v>0</v>
      </c>
      <c r="CN89" s="2" t="s">
        <v>3</v>
      </c>
      <c r="CO89" s="2">
        <v>0</v>
      </c>
      <c r="CP89" s="2">
        <f t="shared" ref="CP89:CP98" si="129">(P89+Q89+S89)</f>
        <v>0</v>
      </c>
      <c r="CQ89" s="2">
        <f t="shared" ref="CQ89:CQ98" si="130">AC89*BC89</f>
        <v>0</v>
      </c>
      <c r="CR89" s="2">
        <f t="shared" ref="CR89:CR98" si="131">((AD89*BB89-(EU89)*BS89)+AE89*BS89)</f>
        <v>0</v>
      </c>
      <c r="CS89" s="2">
        <f t="shared" ref="CS89:CS98" si="132">AE89*BS89</f>
        <v>0</v>
      </c>
      <c r="CT89" s="2">
        <f t="shared" ref="CT89:CT98" si="133">AF89*BA89</f>
        <v>14888068.960000001</v>
      </c>
      <c r="CU89" s="2">
        <f t="shared" ref="CU89:CU98" si="134">AG89</f>
        <v>0</v>
      </c>
      <c r="CV89" s="2">
        <f t="shared" ref="CV89:CV98" si="135">AH89</f>
        <v>0</v>
      </c>
      <c r="CW89" s="2">
        <f t="shared" ref="CW89:CW98" si="136">AI89</f>
        <v>0</v>
      </c>
      <c r="CX89" s="2">
        <f t="shared" ref="CX89:CX98" si="137">AJ89</f>
        <v>0</v>
      </c>
      <c r="CY89" s="2">
        <f t="shared" ref="CY89:CY98" si="138">(((S89+R89)*FX89)/100)</f>
        <v>0</v>
      </c>
      <c r="CZ89" s="2">
        <f t="shared" ref="CZ89:CZ98" si="139">(((S89+R89)*CA89)/100)</f>
        <v>0</v>
      </c>
      <c r="DA89" s="2"/>
      <c r="DB89" s="2"/>
      <c r="DC89" s="2" t="s">
        <v>3</v>
      </c>
      <c r="DD89" s="2" t="s">
        <v>3</v>
      </c>
      <c r="DE89" s="2" t="s">
        <v>3</v>
      </c>
      <c r="DF89" s="2" t="s">
        <v>3</v>
      </c>
      <c r="DG89" s="2" t="s">
        <v>3</v>
      </c>
      <c r="DH89" s="2" t="s">
        <v>3</v>
      </c>
      <c r="DI89" s="2" t="s">
        <v>3</v>
      </c>
      <c r="DJ89" s="2" t="s">
        <v>3</v>
      </c>
      <c r="DK89" s="2" t="s">
        <v>3</v>
      </c>
      <c r="DL89" s="2" t="s">
        <v>3</v>
      </c>
      <c r="DM89" s="2" t="s">
        <v>3</v>
      </c>
      <c r="DN89" s="2">
        <v>0</v>
      </c>
      <c r="DO89" s="2">
        <v>0</v>
      </c>
      <c r="DP89" s="2">
        <v>1</v>
      </c>
      <c r="DQ89" s="2">
        <v>1</v>
      </c>
      <c r="DR89" s="2"/>
      <c r="DS89" s="2"/>
      <c r="DT89" s="2"/>
      <c r="DU89" s="2">
        <v>1013</v>
      </c>
      <c r="DV89" s="2" t="s">
        <v>29</v>
      </c>
      <c r="DW89" s="2" t="s">
        <v>29</v>
      </c>
      <c r="DX89" s="2">
        <v>1</v>
      </c>
      <c r="DY89" s="2"/>
      <c r="DZ89" s="2"/>
      <c r="EA89" s="2"/>
      <c r="EB89" s="2"/>
      <c r="EC89" s="2"/>
      <c r="ED89" s="2"/>
      <c r="EE89" s="2">
        <v>58262974</v>
      </c>
      <c r="EF89" s="2">
        <v>8</v>
      </c>
      <c r="EG89" s="2" t="s">
        <v>30</v>
      </c>
      <c r="EH89" s="2">
        <v>0</v>
      </c>
      <c r="EI89" s="2" t="s">
        <v>3</v>
      </c>
      <c r="EJ89" s="2">
        <v>1</v>
      </c>
      <c r="EK89" s="2">
        <v>1211</v>
      </c>
      <c r="EL89" s="2" t="s">
        <v>31</v>
      </c>
      <c r="EM89" s="2" t="s">
        <v>32</v>
      </c>
      <c r="EN89" s="2"/>
      <c r="EO89" s="2" t="s">
        <v>3</v>
      </c>
      <c r="EP89" s="2"/>
      <c r="EQ89" s="2">
        <v>0</v>
      </c>
      <c r="ER89" s="2">
        <v>14888068.960000001</v>
      </c>
      <c r="ES89" s="2">
        <v>0</v>
      </c>
      <c r="ET89" s="2">
        <v>0</v>
      </c>
      <c r="EU89" s="2">
        <v>0</v>
      </c>
      <c r="EV89" s="2">
        <v>14888068.960000001</v>
      </c>
      <c r="EW89" s="2">
        <v>0</v>
      </c>
      <c r="EX89" s="2">
        <v>0</v>
      </c>
      <c r="EY89" s="2">
        <v>0</v>
      </c>
      <c r="EZ89" s="2"/>
      <c r="FA89" s="2"/>
      <c r="FB89" s="2"/>
      <c r="FC89" s="2"/>
      <c r="FD89" s="2"/>
      <c r="FE89" s="2"/>
      <c r="FF89" s="2"/>
      <c r="FG89" s="2"/>
      <c r="FH89" s="2"/>
      <c r="FI89" s="2"/>
      <c r="FJ89" s="2"/>
      <c r="FK89" s="2"/>
      <c r="FL89" s="2"/>
      <c r="FM89" s="2"/>
      <c r="FN89" s="2"/>
      <c r="FO89" s="2"/>
      <c r="FP89" s="2"/>
      <c r="FQ89" s="2">
        <v>0</v>
      </c>
      <c r="FR89" s="2">
        <f t="shared" ref="FR89:FR98" si="140">ROUND(IF(AND(BH89=3,BI89=3),P89,0),2)</f>
        <v>0</v>
      </c>
      <c r="FS89" s="2">
        <v>0</v>
      </c>
      <c r="FT89" s="2" t="s">
        <v>33</v>
      </c>
      <c r="FU89" s="2"/>
      <c r="FV89" s="2"/>
      <c r="FW89" s="2"/>
      <c r="FX89" s="2">
        <v>0</v>
      </c>
      <c r="FY89" s="2">
        <v>0</v>
      </c>
      <c r="FZ89" s="2"/>
      <c r="GA89" s="2" t="s">
        <v>3</v>
      </c>
      <c r="GB89" s="2"/>
      <c r="GC89" s="2"/>
      <c r="GD89" s="2">
        <v>1</v>
      </c>
      <c r="GE89" s="2"/>
      <c r="GF89" s="2">
        <v>-281387498</v>
      </c>
      <c r="GG89" s="2">
        <v>2</v>
      </c>
      <c r="GH89" s="2">
        <v>2</v>
      </c>
      <c r="GI89" s="2">
        <v>0</v>
      </c>
      <c r="GJ89" s="2">
        <v>0</v>
      </c>
      <c r="GK89" s="2">
        <v>0</v>
      </c>
      <c r="GL89" s="2">
        <f t="shared" ref="GL89:GL98" si="141">ROUND(IF(AND(BH89=3,BI89=3,FS89&lt;&gt;0),P89,0),2)</f>
        <v>0</v>
      </c>
      <c r="GM89" s="2">
        <f t="shared" ref="GM89:GM98" si="142">ROUND(O89+X89+Y89,2)+GX89</f>
        <v>0</v>
      </c>
      <c r="GN89" s="2">
        <f t="shared" ref="GN89:GN98" si="143">IF(OR(BI89=0,BI89=1),ROUND(O89+X89+Y89,2),0)</f>
        <v>0</v>
      </c>
      <c r="GO89" s="2">
        <f t="shared" ref="GO89:GO98" si="144">IF(BI89=2,ROUND(O89+X89+Y89,2),0)</f>
        <v>0</v>
      </c>
      <c r="GP89" s="2">
        <f t="shared" ref="GP89:GP98" si="145">IF(BI89=4,ROUND(O89+X89+Y89,2)+GX89,0)</f>
        <v>0</v>
      </c>
      <c r="GQ89" s="2"/>
      <c r="GR89" s="2">
        <v>0</v>
      </c>
      <c r="GS89" s="2">
        <v>4</v>
      </c>
      <c r="GT89" s="2">
        <v>0</v>
      </c>
      <c r="GU89" s="2" t="s">
        <v>3</v>
      </c>
      <c r="GV89" s="2">
        <f t="shared" ref="GV89:GV98" si="146">ROUND((GT89),2)</f>
        <v>0</v>
      </c>
      <c r="GW89" s="2">
        <v>1</v>
      </c>
      <c r="GX89" s="2">
        <f t="shared" ref="GX89:GX98" si="147">ROUND(HC89*I89,2)</f>
        <v>0</v>
      </c>
      <c r="GY89" s="2"/>
      <c r="GZ89" s="2"/>
      <c r="HA89" s="2">
        <v>0</v>
      </c>
      <c r="HB89" s="2">
        <v>0</v>
      </c>
      <c r="HC89" s="2">
        <f t="shared" ref="HC89:HC98" si="148">GV89*GW89</f>
        <v>0</v>
      </c>
      <c r="HD89" s="2"/>
      <c r="HE89" s="2"/>
      <c r="HF89" s="2"/>
      <c r="HG89" s="2"/>
      <c r="HH89" s="2"/>
      <c r="HI89" s="2"/>
      <c r="HJ89" s="2"/>
      <c r="HK89" s="2"/>
      <c r="HL89" s="2"/>
      <c r="HM89" s="2"/>
      <c r="HN89" s="2"/>
      <c r="HO89" s="2"/>
      <c r="HP89" s="2"/>
      <c r="HQ89" s="2"/>
      <c r="HR89" s="2"/>
      <c r="HS89" s="2"/>
      <c r="HT89" s="2"/>
      <c r="HU89" s="2"/>
      <c r="HV89" s="2"/>
      <c r="HW89" s="2"/>
      <c r="HX89" s="2"/>
      <c r="HY89" s="2"/>
      <c r="HZ89" s="2"/>
      <c r="IA89" s="2"/>
      <c r="IB89" s="2"/>
      <c r="IC89" s="2"/>
      <c r="ID89" s="2"/>
      <c r="IE89" s="2"/>
      <c r="IF89" s="2"/>
      <c r="IG89" s="2"/>
      <c r="IH89" s="2"/>
      <c r="II89" s="2"/>
      <c r="IJ89" s="2"/>
      <c r="IK89" s="2">
        <v>0</v>
      </c>
      <c r="IL89" s="2"/>
      <c r="IM89" s="2"/>
      <c r="IN89" s="2"/>
      <c r="IO89" s="2"/>
      <c r="IP89" s="2"/>
      <c r="IQ89" s="2"/>
      <c r="IR89" s="2"/>
      <c r="IS89" s="2"/>
      <c r="IT89" s="2"/>
      <c r="IU89" s="2"/>
    </row>
    <row r="90" spans="1:255" x14ac:dyDescent="0.2">
      <c r="A90">
        <v>17</v>
      </c>
      <c r="B90">
        <v>1</v>
      </c>
      <c r="E90" t="s">
        <v>124</v>
      </c>
      <c r="F90" t="s">
        <v>125</v>
      </c>
      <c r="G90" t="s">
        <v>104</v>
      </c>
      <c r="H90" t="s">
        <v>29</v>
      </c>
      <c r="I90">
        <v>0</v>
      </c>
      <c r="J90">
        <v>0</v>
      </c>
      <c r="L90">
        <v>1</v>
      </c>
      <c r="M90">
        <v>0.47</v>
      </c>
      <c r="N90">
        <f t="shared" si="108"/>
        <v>0.53</v>
      </c>
      <c r="O90">
        <f t="shared" si="109"/>
        <v>0</v>
      </c>
      <c r="P90">
        <f t="shared" si="110"/>
        <v>0</v>
      </c>
      <c r="Q90">
        <f t="shared" si="111"/>
        <v>0</v>
      </c>
      <c r="R90">
        <f t="shared" si="112"/>
        <v>0</v>
      </c>
      <c r="S90">
        <f t="shared" si="113"/>
        <v>0</v>
      </c>
      <c r="T90">
        <f t="shared" si="114"/>
        <v>0</v>
      </c>
      <c r="U90">
        <f t="shared" si="115"/>
        <v>0</v>
      </c>
      <c r="V90">
        <f t="shared" si="116"/>
        <v>0</v>
      </c>
      <c r="W90">
        <f t="shared" si="117"/>
        <v>0</v>
      </c>
      <c r="X90">
        <f t="shared" si="118"/>
        <v>0</v>
      </c>
      <c r="Y90">
        <f t="shared" si="119"/>
        <v>0</v>
      </c>
      <c r="AA90">
        <v>58262851</v>
      </c>
      <c r="AB90">
        <f t="shared" si="120"/>
        <v>14888068.960000001</v>
      </c>
      <c r="AC90">
        <f t="shared" si="121"/>
        <v>0</v>
      </c>
      <c r="AD90">
        <f t="shared" si="122"/>
        <v>0</v>
      </c>
      <c r="AE90">
        <f t="shared" si="123"/>
        <v>0</v>
      </c>
      <c r="AF90">
        <f t="shared" si="124"/>
        <v>14888068.960000001</v>
      </c>
      <c r="AG90">
        <f t="shared" si="125"/>
        <v>0</v>
      </c>
      <c r="AH90">
        <f t="shared" si="126"/>
        <v>0</v>
      </c>
      <c r="AI90">
        <f t="shared" si="127"/>
        <v>0</v>
      </c>
      <c r="AJ90">
        <f t="shared" si="128"/>
        <v>0</v>
      </c>
      <c r="AK90">
        <v>14888068.960000001</v>
      </c>
      <c r="AL90">
        <v>0</v>
      </c>
      <c r="AM90">
        <v>0</v>
      </c>
      <c r="AN90">
        <v>0</v>
      </c>
      <c r="AO90">
        <v>14888068.960000001</v>
      </c>
      <c r="AP90">
        <v>0</v>
      </c>
      <c r="AQ90">
        <v>0</v>
      </c>
      <c r="AR90">
        <v>0</v>
      </c>
      <c r="AS90">
        <v>0</v>
      </c>
      <c r="AT90">
        <v>0</v>
      </c>
      <c r="AU90">
        <v>0</v>
      </c>
      <c r="AV90">
        <v>1</v>
      </c>
      <c r="AW90">
        <v>1</v>
      </c>
      <c r="AZ90">
        <v>1</v>
      </c>
      <c r="BA90">
        <v>1</v>
      </c>
      <c r="BB90">
        <v>1</v>
      </c>
      <c r="BC90">
        <v>1</v>
      </c>
      <c r="BD90" t="s">
        <v>3</v>
      </c>
      <c r="BE90" t="s">
        <v>3</v>
      </c>
      <c r="BF90" t="s">
        <v>3</v>
      </c>
      <c r="BG90" t="s">
        <v>3</v>
      </c>
      <c r="BH90">
        <v>0</v>
      </c>
      <c r="BI90">
        <v>1</v>
      </c>
      <c r="BJ90" t="s">
        <v>3</v>
      </c>
      <c r="BM90">
        <v>1211</v>
      </c>
      <c r="BN90">
        <v>0</v>
      </c>
      <c r="BO90" t="s">
        <v>3</v>
      </c>
      <c r="BP90">
        <v>0</v>
      </c>
      <c r="BQ90">
        <v>8</v>
      </c>
      <c r="BR90">
        <v>0</v>
      </c>
      <c r="BS90">
        <v>1</v>
      </c>
      <c r="BT90">
        <v>1</v>
      </c>
      <c r="BU90">
        <v>1</v>
      </c>
      <c r="BV90">
        <v>1</v>
      </c>
      <c r="BW90">
        <v>1</v>
      </c>
      <c r="BX90">
        <v>1</v>
      </c>
      <c r="BY90" t="s">
        <v>3</v>
      </c>
      <c r="BZ90">
        <v>0</v>
      </c>
      <c r="CA90">
        <v>0</v>
      </c>
      <c r="CE90">
        <v>0</v>
      </c>
      <c r="CF90">
        <v>0</v>
      </c>
      <c r="CG90">
        <v>0</v>
      </c>
      <c r="CH90">
        <v>13</v>
      </c>
      <c r="CI90">
        <v>0</v>
      </c>
      <c r="CJ90">
        <v>0</v>
      </c>
      <c r="CK90">
        <v>0</v>
      </c>
      <c r="CL90">
        <v>0</v>
      </c>
      <c r="CM90">
        <v>0</v>
      </c>
      <c r="CN90" t="s">
        <v>3</v>
      </c>
      <c r="CO90">
        <v>0</v>
      </c>
      <c r="CP90">
        <f t="shared" si="129"/>
        <v>0</v>
      </c>
      <c r="CQ90">
        <f t="shared" si="130"/>
        <v>0</v>
      </c>
      <c r="CR90">
        <f t="shared" si="131"/>
        <v>0</v>
      </c>
      <c r="CS90">
        <f t="shared" si="132"/>
        <v>0</v>
      </c>
      <c r="CT90">
        <f t="shared" si="133"/>
        <v>14888068.960000001</v>
      </c>
      <c r="CU90">
        <f t="shared" si="134"/>
        <v>0</v>
      </c>
      <c r="CV90">
        <f t="shared" si="135"/>
        <v>0</v>
      </c>
      <c r="CW90">
        <f t="shared" si="136"/>
        <v>0</v>
      </c>
      <c r="CX90">
        <f t="shared" si="137"/>
        <v>0</v>
      </c>
      <c r="CY90">
        <f t="shared" si="138"/>
        <v>0</v>
      </c>
      <c r="CZ90">
        <f t="shared" si="139"/>
        <v>0</v>
      </c>
      <c r="DC90" t="s">
        <v>3</v>
      </c>
      <c r="DD90" t="s">
        <v>3</v>
      </c>
      <c r="DE90" t="s">
        <v>3</v>
      </c>
      <c r="DF90" t="s">
        <v>3</v>
      </c>
      <c r="DG90" t="s">
        <v>3</v>
      </c>
      <c r="DH90" t="s">
        <v>3</v>
      </c>
      <c r="DI90" t="s">
        <v>3</v>
      </c>
      <c r="DJ90" t="s">
        <v>3</v>
      </c>
      <c r="DK90" t="s">
        <v>3</v>
      </c>
      <c r="DL90" t="s">
        <v>3</v>
      </c>
      <c r="DM90" t="s">
        <v>3</v>
      </c>
      <c r="DN90">
        <v>0</v>
      </c>
      <c r="DO90">
        <v>0</v>
      </c>
      <c r="DP90">
        <v>1</v>
      </c>
      <c r="DQ90">
        <v>1</v>
      </c>
      <c r="DU90">
        <v>1013</v>
      </c>
      <c r="DV90" t="s">
        <v>29</v>
      </c>
      <c r="DW90" t="s">
        <v>29</v>
      </c>
      <c r="DX90">
        <v>1</v>
      </c>
      <c r="EE90">
        <v>58262974</v>
      </c>
      <c r="EF90">
        <v>8</v>
      </c>
      <c r="EG90" t="s">
        <v>30</v>
      </c>
      <c r="EH90">
        <v>0</v>
      </c>
      <c r="EI90" t="s">
        <v>3</v>
      </c>
      <c r="EJ90">
        <v>1</v>
      </c>
      <c r="EK90">
        <v>1211</v>
      </c>
      <c r="EL90" t="s">
        <v>31</v>
      </c>
      <c r="EM90" t="s">
        <v>32</v>
      </c>
      <c r="EO90" t="s">
        <v>3</v>
      </c>
      <c r="EQ90">
        <v>0</v>
      </c>
      <c r="ER90">
        <v>14888068.960000001</v>
      </c>
      <c r="ES90">
        <v>0</v>
      </c>
      <c r="ET90">
        <v>0</v>
      </c>
      <c r="EU90">
        <v>0</v>
      </c>
      <c r="EV90">
        <v>14888068.960000001</v>
      </c>
      <c r="EW90">
        <v>0</v>
      </c>
      <c r="EX90">
        <v>0</v>
      </c>
      <c r="EY90">
        <v>0</v>
      </c>
      <c r="FQ90">
        <v>0</v>
      </c>
      <c r="FR90">
        <f t="shared" si="140"/>
        <v>0</v>
      </c>
      <c r="FS90">
        <v>0</v>
      </c>
      <c r="FT90" t="s">
        <v>33</v>
      </c>
      <c r="FX90">
        <v>0</v>
      </c>
      <c r="FY90">
        <v>0</v>
      </c>
      <c r="GA90" t="s">
        <v>3</v>
      </c>
      <c r="GD90">
        <v>1</v>
      </c>
      <c r="GF90">
        <v>-281387498</v>
      </c>
      <c r="GG90">
        <v>2</v>
      </c>
      <c r="GH90">
        <v>2</v>
      </c>
      <c r="GI90">
        <v>0</v>
      </c>
      <c r="GJ90">
        <v>0</v>
      </c>
      <c r="GK90">
        <v>0</v>
      </c>
      <c r="GL90">
        <f t="shared" si="141"/>
        <v>0</v>
      </c>
      <c r="GM90">
        <f t="shared" si="142"/>
        <v>0</v>
      </c>
      <c r="GN90">
        <f t="shared" si="143"/>
        <v>0</v>
      </c>
      <c r="GO90">
        <f t="shared" si="144"/>
        <v>0</v>
      </c>
      <c r="GP90">
        <f t="shared" si="145"/>
        <v>0</v>
      </c>
      <c r="GR90">
        <v>0</v>
      </c>
      <c r="GS90">
        <v>4</v>
      </c>
      <c r="GT90">
        <v>0</v>
      </c>
      <c r="GU90" t="s">
        <v>3</v>
      </c>
      <c r="GV90">
        <f t="shared" si="146"/>
        <v>0</v>
      </c>
      <c r="GW90">
        <v>1</v>
      </c>
      <c r="GX90">
        <f t="shared" si="147"/>
        <v>0</v>
      </c>
      <c r="HA90">
        <v>0</v>
      </c>
      <c r="HB90">
        <v>0</v>
      </c>
      <c r="HC90">
        <f t="shared" si="148"/>
        <v>0</v>
      </c>
      <c r="IK90">
        <v>0</v>
      </c>
    </row>
    <row r="91" spans="1:255" x14ac:dyDescent="0.2">
      <c r="A91" s="2">
        <v>17</v>
      </c>
      <c r="B91" s="2">
        <v>1</v>
      </c>
      <c r="C91" s="2"/>
      <c r="D91" s="2"/>
      <c r="E91" s="2" t="s">
        <v>126</v>
      </c>
      <c r="F91" s="2" t="s">
        <v>127</v>
      </c>
      <c r="G91" s="2" t="s">
        <v>107</v>
      </c>
      <c r="H91" s="2" t="s">
        <v>29</v>
      </c>
      <c r="I91" s="2">
        <v>0</v>
      </c>
      <c r="J91" s="2">
        <v>0</v>
      </c>
      <c r="K91" s="2"/>
      <c r="L91" s="2">
        <v>1</v>
      </c>
      <c r="M91" s="2">
        <v>0.47700000000000004</v>
      </c>
      <c r="N91" s="2">
        <f t="shared" si="108"/>
        <v>0.52300000000000002</v>
      </c>
      <c r="O91" s="2">
        <f t="shared" si="109"/>
        <v>0</v>
      </c>
      <c r="P91" s="2">
        <f t="shared" si="110"/>
        <v>0</v>
      </c>
      <c r="Q91" s="2">
        <f t="shared" si="111"/>
        <v>0</v>
      </c>
      <c r="R91" s="2">
        <f t="shared" si="112"/>
        <v>0</v>
      </c>
      <c r="S91" s="2">
        <f t="shared" si="113"/>
        <v>0</v>
      </c>
      <c r="T91" s="2">
        <f t="shared" si="114"/>
        <v>0</v>
      </c>
      <c r="U91" s="2">
        <f t="shared" si="115"/>
        <v>0</v>
      </c>
      <c r="V91" s="2">
        <f t="shared" si="116"/>
        <v>0</v>
      </c>
      <c r="W91" s="2">
        <f t="shared" si="117"/>
        <v>0</v>
      </c>
      <c r="X91" s="2">
        <f t="shared" si="118"/>
        <v>0</v>
      </c>
      <c r="Y91" s="2">
        <f t="shared" si="119"/>
        <v>0</v>
      </c>
      <c r="Z91" s="2"/>
      <c r="AA91" s="2">
        <v>58262852</v>
      </c>
      <c r="AB91" s="2">
        <f t="shared" si="120"/>
        <v>17018559.41</v>
      </c>
      <c r="AC91" s="2">
        <f t="shared" si="121"/>
        <v>0</v>
      </c>
      <c r="AD91" s="2">
        <f t="shared" si="122"/>
        <v>0</v>
      </c>
      <c r="AE91" s="2">
        <f t="shared" si="123"/>
        <v>0</v>
      </c>
      <c r="AF91" s="2">
        <f t="shared" si="124"/>
        <v>17018559.41</v>
      </c>
      <c r="AG91" s="2">
        <f t="shared" si="125"/>
        <v>0</v>
      </c>
      <c r="AH91" s="2">
        <f t="shared" si="126"/>
        <v>0</v>
      </c>
      <c r="AI91" s="2">
        <f t="shared" si="127"/>
        <v>0</v>
      </c>
      <c r="AJ91" s="2">
        <f t="shared" si="128"/>
        <v>0</v>
      </c>
      <c r="AK91" s="2">
        <v>17018559.41</v>
      </c>
      <c r="AL91" s="2">
        <v>0</v>
      </c>
      <c r="AM91" s="2">
        <v>0</v>
      </c>
      <c r="AN91" s="2">
        <v>0</v>
      </c>
      <c r="AO91" s="2">
        <v>17018559.41</v>
      </c>
      <c r="AP91" s="2">
        <v>0</v>
      </c>
      <c r="AQ91" s="2">
        <v>0</v>
      </c>
      <c r="AR91" s="2">
        <v>0</v>
      </c>
      <c r="AS91" s="2">
        <v>0</v>
      </c>
      <c r="AT91" s="2">
        <v>0</v>
      </c>
      <c r="AU91" s="2">
        <v>0</v>
      </c>
      <c r="AV91" s="2">
        <v>1</v>
      </c>
      <c r="AW91" s="2">
        <v>1</v>
      </c>
      <c r="AX91" s="2"/>
      <c r="AY91" s="2"/>
      <c r="AZ91" s="2">
        <v>1</v>
      </c>
      <c r="BA91" s="2">
        <v>1</v>
      </c>
      <c r="BB91" s="2">
        <v>1</v>
      </c>
      <c r="BC91" s="2">
        <v>1</v>
      </c>
      <c r="BD91" s="2" t="s">
        <v>3</v>
      </c>
      <c r="BE91" s="2" t="s">
        <v>3</v>
      </c>
      <c r="BF91" s="2" t="s">
        <v>3</v>
      </c>
      <c r="BG91" s="2" t="s">
        <v>3</v>
      </c>
      <c r="BH91" s="2">
        <v>0</v>
      </c>
      <c r="BI91" s="2">
        <v>1</v>
      </c>
      <c r="BJ91" s="2" t="s">
        <v>3</v>
      </c>
      <c r="BK91" s="2"/>
      <c r="BL91" s="2"/>
      <c r="BM91" s="2">
        <v>1211</v>
      </c>
      <c r="BN91" s="2">
        <v>0</v>
      </c>
      <c r="BO91" s="2" t="s">
        <v>3</v>
      </c>
      <c r="BP91" s="2">
        <v>0</v>
      </c>
      <c r="BQ91" s="2">
        <v>8</v>
      </c>
      <c r="BR91" s="2">
        <v>0</v>
      </c>
      <c r="BS91" s="2">
        <v>1</v>
      </c>
      <c r="BT91" s="2">
        <v>1</v>
      </c>
      <c r="BU91" s="2">
        <v>1</v>
      </c>
      <c r="BV91" s="2">
        <v>1</v>
      </c>
      <c r="BW91" s="2">
        <v>1</v>
      </c>
      <c r="BX91" s="2">
        <v>1</v>
      </c>
      <c r="BY91" s="2" t="s">
        <v>3</v>
      </c>
      <c r="BZ91" s="2">
        <v>0</v>
      </c>
      <c r="CA91" s="2">
        <v>0</v>
      </c>
      <c r="CB91" s="2"/>
      <c r="CC91" s="2"/>
      <c r="CD91" s="2"/>
      <c r="CE91" s="2">
        <v>0</v>
      </c>
      <c r="CF91" s="2">
        <v>0</v>
      </c>
      <c r="CG91" s="2">
        <v>0</v>
      </c>
      <c r="CH91" s="2">
        <v>14</v>
      </c>
      <c r="CI91" s="2">
        <v>0</v>
      </c>
      <c r="CJ91" s="2">
        <v>0</v>
      </c>
      <c r="CK91" s="2">
        <v>0</v>
      </c>
      <c r="CL91" s="2">
        <v>0</v>
      </c>
      <c r="CM91" s="2">
        <v>0</v>
      </c>
      <c r="CN91" s="2" t="s">
        <v>3</v>
      </c>
      <c r="CO91" s="2">
        <v>0</v>
      </c>
      <c r="CP91" s="2">
        <f t="shared" si="129"/>
        <v>0</v>
      </c>
      <c r="CQ91" s="2">
        <f t="shared" si="130"/>
        <v>0</v>
      </c>
      <c r="CR91" s="2">
        <f t="shared" si="131"/>
        <v>0</v>
      </c>
      <c r="CS91" s="2">
        <f t="shared" si="132"/>
        <v>0</v>
      </c>
      <c r="CT91" s="2">
        <f t="shared" si="133"/>
        <v>17018559.41</v>
      </c>
      <c r="CU91" s="2">
        <f t="shared" si="134"/>
        <v>0</v>
      </c>
      <c r="CV91" s="2">
        <f t="shared" si="135"/>
        <v>0</v>
      </c>
      <c r="CW91" s="2">
        <f t="shared" si="136"/>
        <v>0</v>
      </c>
      <c r="CX91" s="2">
        <f t="shared" si="137"/>
        <v>0</v>
      </c>
      <c r="CY91" s="2">
        <f t="shared" si="138"/>
        <v>0</v>
      </c>
      <c r="CZ91" s="2">
        <f t="shared" si="139"/>
        <v>0</v>
      </c>
      <c r="DA91" s="2"/>
      <c r="DB91" s="2"/>
      <c r="DC91" s="2" t="s">
        <v>3</v>
      </c>
      <c r="DD91" s="2" t="s">
        <v>3</v>
      </c>
      <c r="DE91" s="2" t="s">
        <v>3</v>
      </c>
      <c r="DF91" s="2" t="s">
        <v>3</v>
      </c>
      <c r="DG91" s="2" t="s">
        <v>3</v>
      </c>
      <c r="DH91" s="2" t="s">
        <v>3</v>
      </c>
      <c r="DI91" s="2" t="s">
        <v>3</v>
      </c>
      <c r="DJ91" s="2" t="s">
        <v>3</v>
      </c>
      <c r="DK91" s="2" t="s">
        <v>3</v>
      </c>
      <c r="DL91" s="2" t="s">
        <v>3</v>
      </c>
      <c r="DM91" s="2" t="s">
        <v>3</v>
      </c>
      <c r="DN91" s="2">
        <v>0</v>
      </c>
      <c r="DO91" s="2">
        <v>0</v>
      </c>
      <c r="DP91" s="2">
        <v>1</v>
      </c>
      <c r="DQ91" s="2">
        <v>1</v>
      </c>
      <c r="DR91" s="2"/>
      <c r="DS91" s="2"/>
      <c r="DT91" s="2"/>
      <c r="DU91" s="2">
        <v>1013</v>
      </c>
      <c r="DV91" s="2" t="s">
        <v>29</v>
      </c>
      <c r="DW91" s="2" t="s">
        <v>29</v>
      </c>
      <c r="DX91" s="2">
        <v>1</v>
      </c>
      <c r="DY91" s="2"/>
      <c r="DZ91" s="2"/>
      <c r="EA91" s="2"/>
      <c r="EB91" s="2"/>
      <c r="EC91" s="2"/>
      <c r="ED91" s="2"/>
      <c r="EE91" s="2">
        <v>58262974</v>
      </c>
      <c r="EF91" s="2">
        <v>8</v>
      </c>
      <c r="EG91" s="2" t="s">
        <v>30</v>
      </c>
      <c r="EH91" s="2">
        <v>0</v>
      </c>
      <c r="EI91" s="2" t="s">
        <v>3</v>
      </c>
      <c r="EJ91" s="2">
        <v>1</v>
      </c>
      <c r="EK91" s="2">
        <v>1211</v>
      </c>
      <c r="EL91" s="2" t="s">
        <v>31</v>
      </c>
      <c r="EM91" s="2" t="s">
        <v>32</v>
      </c>
      <c r="EN91" s="2"/>
      <c r="EO91" s="2" t="s">
        <v>3</v>
      </c>
      <c r="EP91" s="2"/>
      <c r="EQ91" s="2">
        <v>0</v>
      </c>
      <c r="ER91" s="2">
        <v>17018559.41</v>
      </c>
      <c r="ES91" s="2">
        <v>0</v>
      </c>
      <c r="ET91" s="2">
        <v>0</v>
      </c>
      <c r="EU91" s="2">
        <v>0</v>
      </c>
      <c r="EV91" s="2">
        <v>17018559.41</v>
      </c>
      <c r="EW91" s="2">
        <v>0</v>
      </c>
      <c r="EX91" s="2">
        <v>0</v>
      </c>
      <c r="EY91" s="2">
        <v>0</v>
      </c>
      <c r="EZ91" s="2"/>
      <c r="FA91" s="2"/>
      <c r="FB91" s="2"/>
      <c r="FC91" s="2"/>
      <c r="FD91" s="2"/>
      <c r="FE91" s="2"/>
      <c r="FF91" s="2"/>
      <c r="FG91" s="2"/>
      <c r="FH91" s="2"/>
      <c r="FI91" s="2"/>
      <c r="FJ91" s="2"/>
      <c r="FK91" s="2"/>
      <c r="FL91" s="2"/>
      <c r="FM91" s="2"/>
      <c r="FN91" s="2"/>
      <c r="FO91" s="2"/>
      <c r="FP91" s="2"/>
      <c r="FQ91" s="2">
        <v>0</v>
      </c>
      <c r="FR91" s="2">
        <f t="shared" si="140"/>
        <v>0</v>
      </c>
      <c r="FS91" s="2">
        <v>0</v>
      </c>
      <c r="FT91" s="2" t="s">
        <v>33</v>
      </c>
      <c r="FU91" s="2"/>
      <c r="FV91" s="2"/>
      <c r="FW91" s="2"/>
      <c r="FX91" s="2">
        <v>0</v>
      </c>
      <c r="FY91" s="2">
        <v>0</v>
      </c>
      <c r="FZ91" s="2"/>
      <c r="GA91" s="2" t="s">
        <v>3</v>
      </c>
      <c r="GB91" s="2"/>
      <c r="GC91" s="2"/>
      <c r="GD91" s="2">
        <v>1</v>
      </c>
      <c r="GE91" s="2"/>
      <c r="GF91" s="2">
        <v>-1424094575</v>
      </c>
      <c r="GG91" s="2">
        <v>2</v>
      </c>
      <c r="GH91" s="2">
        <v>2</v>
      </c>
      <c r="GI91" s="2">
        <v>0</v>
      </c>
      <c r="GJ91" s="2">
        <v>0</v>
      </c>
      <c r="GK91" s="2">
        <v>0</v>
      </c>
      <c r="GL91" s="2">
        <f t="shared" si="141"/>
        <v>0</v>
      </c>
      <c r="GM91" s="2">
        <f t="shared" si="142"/>
        <v>0</v>
      </c>
      <c r="GN91" s="2">
        <f t="shared" si="143"/>
        <v>0</v>
      </c>
      <c r="GO91" s="2">
        <f t="shared" si="144"/>
        <v>0</v>
      </c>
      <c r="GP91" s="2">
        <f t="shared" si="145"/>
        <v>0</v>
      </c>
      <c r="GQ91" s="2"/>
      <c r="GR91" s="2">
        <v>0</v>
      </c>
      <c r="GS91" s="2">
        <v>4</v>
      </c>
      <c r="GT91" s="2">
        <v>0</v>
      </c>
      <c r="GU91" s="2" t="s">
        <v>3</v>
      </c>
      <c r="GV91" s="2">
        <f t="shared" si="146"/>
        <v>0</v>
      </c>
      <c r="GW91" s="2">
        <v>1</v>
      </c>
      <c r="GX91" s="2">
        <f t="shared" si="147"/>
        <v>0</v>
      </c>
      <c r="GY91" s="2"/>
      <c r="GZ91" s="2"/>
      <c r="HA91" s="2">
        <v>0</v>
      </c>
      <c r="HB91" s="2">
        <v>0</v>
      </c>
      <c r="HC91" s="2">
        <f t="shared" si="148"/>
        <v>0</v>
      </c>
      <c r="HD91" s="2"/>
      <c r="HE91" s="2"/>
      <c r="HF91" s="2"/>
      <c r="HG91" s="2"/>
      <c r="HH91" s="2"/>
      <c r="HI91" s="2"/>
      <c r="HJ91" s="2"/>
      <c r="HK91" s="2"/>
      <c r="HL91" s="2"/>
      <c r="HM91" s="2"/>
      <c r="HN91" s="2"/>
      <c r="HO91" s="2"/>
      <c r="HP91" s="2"/>
      <c r="HQ91" s="2"/>
      <c r="HR91" s="2"/>
      <c r="HS91" s="2"/>
      <c r="HT91" s="2"/>
      <c r="HU91" s="2"/>
      <c r="HV91" s="2"/>
      <c r="HW91" s="2"/>
      <c r="HX91" s="2"/>
      <c r="HY91" s="2"/>
      <c r="HZ91" s="2"/>
      <c r="IA91" s="2"/>
      <c r="IB91" s="2"/>
      <c r="IC91" s="2"/>
      <c r="ID91" s="2"/>
      <c r="IE91" s="2"/>
      <c r="IF91" s="2"/>
      <c r="IG91" s="2"/>
      <c r="IH91" s="2"/>
      <c r="II91" s="2"/>
      <c r="IJ91" s="2"/>
      <c r="IK91" s="2">
        <v>0</v>
      </c>
      <c r="IL91" s="2"/>
      <c r="IM91" s="2"/>
      <c r="IN91" s="2"/>
      <c r="IO91" s="2"/>
      <c r="IP91" s="2"/>
      <c r="IQ91" s="2"/>
      <c r="IR91" s="2"/>
      <c r="IS91" s="2"/>
      <c r="IT91" s="2"/>
      <c r="IU91" s="2"/>
    </row>
    <row r="92" spans="1:255" x14ac:dyDescent="0.2">
      <c r="A92">
        <v>17</v>
      </c>
      <c r="B92">
        <v>1</v>
      </c>
      <c r="E92" t="s">
        <v>126</v>
      </c>
      <c r="F92" t="s">
        <v>127</v>
      </c>
      <c r="G92" t="s">
        <v>107</v>
      </c>
      <c r="H92" t="s">
        <v>29</v>
      </c>
      <c r="I92">
        <v>0</v>
      </c>
      <c r="J92">
        <v>0</v>
      </c>
      <c r="L92">
        <v>1</v>
      </c>
      <c r="M92">
        <v>0.47700000000000004</v>
      </c>
      <c r="N92">
        <f t="shared" si="108"/>
        <v>0.52300000000000002</v>
      </c>
      <c r="O92">
        <f t="shared" si="109"/>
        <v>0</v>
      </c>
      <c r="P92">
        <f t="shared" si="110"/>
        <v>0</v>
      </c>
      <c r="Q92">
        <f t="shared" si="111"/>
        <v>0</v>
      </c>
      <c r="R92">
        <f t="shared" si="112"/>
        <v>0</v>
      </c>
      <c r="S92">
        <f t="shared" si="113"/>
        <v>0</v>
      </c>
      <c r="T92">
        <f t="shared" si="114"/>
        <v>0</v>
      </c>
      <c r="U92">
        <f t="shared" si="115"/>
        <v>0</v>
      </c>
      <c r="V92">
        <f t="shared" si="116"/>
        <v>0</v>
      </c>
      <c r="W92">
        <f t="shared" si="117"/>
        <v>0</v>
      </c>
      <c r="X92">
        <f t="shared" si="118"/>
        <v>0</v>
      </c>
      <c r="Y92">
        <f t="shared" si="119"/>
        <v>0</v>
      </c>
      <c r="AA92">
        <v>58262851</v>
      </c>
      <c r="AB92">
        <f t="shared" si="120"/>
        <v>17018559.41</v>
      </c>
      <c r="AC92">
        <f t="shared" si="121"/>
        <v>0</v>
      </c>
      <c r="AD92">
        <f t="shared" si="122"/>
        <v>0</v>
      </c>
      <c r="AE92">
        <f t="shared" si="123"/>
        <v>0</v>
      </c>
      <c r="AF92">
        <f t="shared" si="124"/>
        <v>17018559.41</v>
      </c>
      <c r="AG92">
        <f t="shared" si="125"/>
        <v>0</v>
      </c>
      <c r="AH92">
        <f t="shared" si="126"/>
        <v>0</v>
      </c>
      <c r="AI92">
        <f t="shared" si="127"/>
        <v>0</v>
      </c>
      <c r="AJ92">
        <f t="shared" si="128"/>
        <v>0</v>
      </c>
      <c r="AK92">
        <v>17018559.41</v>
      </c>
      <c r="AL92">
        <v>0</v>
      </c>
      <c r="AM92">
        <v>0</v>
      </c>
      <c r="AN92">
        <v>0</v>
      </c>
      <c r="AO92">
        <v>17018559.41</v>
      </c>
      <c r="AP92">
        <v>0</v>
      </c>
      <c r="AQ92">
        <v>0</v>
      </c>
      <c r="AR92">
        <v>0</v>
      </c>
      <c r="AS92">
        <v>0</v>
      </c>
      <c r="AT92">
        <v>0</v>
      </c>
      <c r="AU92">
        <v>0</v>
      </c>
      <c r="AV92">
        <v>1</v>
      </c>
      <c r="AW92">
        <v>1</v>
      </c>
      <c r="AZ92">
        <v>1</v>
      </c>
      <c r="BA92">
        <v>1</v>
      </c>
      <c r="BB92">
        <v>1</v>
      </c>
      <c r="BC92">
        <v>1</v>
      </c>
      <c r="BD92" t="s">
        <v>3</v>
      </c>
      <c r="BE92" t="s">
        <v>3</v>
      </c>
      <c r="BF92" t="s">
        <v>3</v>
      </c>
      <c r="BG92" t="s">
        <v>3</v>
      </c>
      <c r="BH92">
        <v>0</v>
      </c>
      <c r="BI92">
        <v>1</v>
      </c>
      <c r="BJ92" t="s">
        <v>3</v>
      </c>
      <c r="BM92">
        <v>1211</v>
      </c>
      <c r="BN92">
        <v>0</v>
      </c>
      <c r="BO92" t="s">
        <v>3</v>
      </c>
      <c r="BP92">
        <v>0</v>
      </c>
      <c r="BQ92">
        <v>8</v>
      </c>
      <c r="BR92">
        <v>0</v>
      </c>
      <c r="BS92">
        <v>1</v>
      </c>
      <c r="BT92">
        <v>1</v>
      </c>
      <c r="BU92">
        <v>1</v>
      </c>
      <c r="BV92">
        <v>1</v>
      </c>
      <c r="BW92">
        <v>1</v>
      </c>
      <c r="BX92">
        <v>1</v>
      </c>
      <c r="BY92" t="s">
        <v>3</v>
      </c>
      <c r="BZ92">
        <v>0</v>
      </c>
      <c r="CA92">
        <v>0</v>
      </c>
      <c r="CE92">
        <v>0</v>
      </c>
      <c r="CF92">
        <v>0</v>
      </c>
      <c r="CG92">
        <v>0</v>
      </c>
      <c r="CH92">
        <v>14</v>
      </c>
      <c r="CI92">
        <v>0</v>
      </c>
      <c r="CJ92">
        <v>0</v>
      </c>
      <c r="CK92">
        <v>0</v>
      </c>
      <c r="CL92">
        <v>0</v>
      </c>
      <c r="CM92">
        <v>0</v>
      </c>
      <c r="CN92" t="s">
        <v>3</v>
      </c>
      <c r="CO92">
        <v>0</v>
      </c>
      <c r="CP92">
        <f t="shared" si="129"/>
        <v>0</v>
      </c>
      <c r="CQ92">
        <f t="shared" si="130"/>
        <v>0</v>
      </c>
      <c r="CR92">
        <f t="shared" si="131"/>
        <v>0</v>
      </c>
      <c r="CS92">
        <f t="shared" si="132"/>
        <v>0</v>
      </c>
      <c r="CT92">
        <f t="shared" si="133"/>
        <v>17018559.41</v>
      </c>
      <c r="CU92">
        <f t="shared" si="134"/>
        <v>0</v>
      </c>
      <c r="CV92">
        <f t="shared" si="135"/>
        <v>0</v>
      </c>
      <c r="CW92">
        <f t="shared" si="136"/>
        <v>0</v>
      </c>
      <c r="CX92">
        <f t="shared" si="137"/>
        <v>0</v>
      </c>
      <c r="CY92">
        <f t="shared" si="138"/>
        <v>0</v>
      </c>
      <c r="CZ92">
        <f t="shared" si="139"/>
        <v>0</v>
      </c>
      <c r="DC92" t="s">
        <v>3</v>
      </c>
      <c r="DD92" t="s">
        <v>3</v>
      </c>
      <c r="DE92" t="s">
        <v>3</v>
      </c>
      <c r="DF92" t="s">
        <v>3</v>
      </c>
      <c r="DG92" t="s">
        <v>3</v>
      </c>
      <c r="DH92" t="s">
        <v>3</v>
      </c>
      <c r="DI92" t="s">
        <v>3</v>
      </c>
      <c r="DJ92" t="s">
        <v>3</v>
      </c>
      <c r="DK92" t="s">
        <v>3</v>
      </c>
      <c r="DL92" t="s">
        <v>3</v>
      </c>
      <c r="DM92" t="s">
        <v>3</v>
      </c>
      <c r="DN92">
        <v>0</v>
      </c>
      <c r="DO92">
        <v>0</v>
      </c>
      <c r="DP92">
        <v>1</v>
      </c>
      <c r="DQ92">
        <v>1</v>
      </c>
      <c r="DU92">
        <v>1013</v>
      </c>
      <c r="DV92" t="s">
        <v>29</v>
      </c>
      <c r="DW92" t="s">
        <v>29</v>
      </c>
      <c r="DX92">
        <v>1</v>
      </c>
      <c r="EE92">
        <v>58262974</v>
      </c>
      <c r="EF92">
        <v>8</v>
      </c>
      <c r="EG92" t="s">
        <v>30</v>
      </c>
      <c r="EH92">
        <v>0</v>
      </c>
      <c r="EI92" t="s">
        <v>3</v>
      </c>
      <c r="EJ92">
        <v>1</v>
      </c>
      <c r="EK92">
        <v>1211</v>
      </c>
      <c r="EL92" t="s">
        <v>31</v>
      </c>
      <c r="EM92" t="s">
        <v>32</v>
      </c>
      <c r="EO92" t="s">
        <v>3</v>
      </c>
      <c r="EQ92">
        <v>0</v>
      </c>
      <c r="ER92">
        <v>17018559.41</v>
      </c>
      <c r="ES92">
        <v>0</v>
      </c>
      <c r="ET92">
        <v>0</v>
      </c>
      <c r="EU92">
        <v>0</v>
      </c>
      <c r="EV92">
        <v>17018559.41</v>
      </c>
      <c r="EW92">
        <v>0</v>
      </c>
      <c r="EX92">
        <v>0</v>
      </c>
      <c r="EY92">
        <v>0</v>
      </c>
      <c r="FQ92">
        <v>0</v>
      </c>
      <c r="FR92">
        <f t="shared" si="140"/>
        <v>0</v>
      </c>
      <c r="FS92">
        <v>0</v>
      </c>
      <c r="FT92" t="s">
        <v>33</v>
      </c>
      <c r="FX92">
        <v>0</v>
      </c>
      <c r="FY92">
        <v>0</v>
      </c>
      <c r="GA92" t="s">
        <v>3</v>
      </c>
      <c r="GD92">
        <v>1</v>
      </c>
      <c r="GF92">
        <v>-1424094575</v>
      </c>
      <c r="GG92">
        <v>2</v>
      </c>
      <c r="GH92">
        <v>2</v>
      </c>
      <c r="GI92">
        <v>0</v>
      </c>
      <c r="GJ92">
        <v>0</v>
      </c>
      <c r="GK92">
        <v>0</v>
      </c>
      <c r="GL92">
        <f t="shared" si="141"/>
        <v>0</v>
      </c>
      <c r="GM92">
        <f t="shared" si="142"/>
        <v>0</v>
      </c>
      <c r="GN92">
        <f t="shared" si="143"/>
        <v>0</v>
      </c>
      <c r="GO92">
        <f t="shared" si="144"/>
        <v>0</v>
      </c>
      <c r="GP92">
        <f t="shared" si="145"/>
        <v>0</v>
      </c>
      <c r="GR92">
        <v>0</v>
      </c>
      <c r="GS92">
        <v>4</v>
      </c>
      <c r="GT92">
        <v>0</v>
      </c>
      <c r="GU92" t="s">
        <v>3</v>
      </c>
      <c r="GV92">
        <f t="shared" si="146"/>
        <v>0</v>
      </c>
      <c r="GW92">
        <v>1</v>
      </c>
      <c r="GX92">
        <f t="shared" si="147"/>
        <v>0</v>
      </c>
      <c r="HA92">
        <v>0</v>
      </c>
      <c r="HB92">
        <v>0</v>
      </c>
      <c r="HC92">
        <f t="shared" si="148"/>
        <v>0</v>
      </c>
      <c r="IK92">
        <v>0</v>
      </c>
    </row>
    <row r="93" spans="1:255" x14ac:dyDescent="0.2">
      <c r="A93" s="2">
        <v>17</v>
      </c>
      <c r="B93" s="2">
        <v>1</v>
      </c>
      <c r="C93" s="2"/>
      <c r="D93" s="2"/>
      <c r="E93" s="2" t="s">
        <v>128</v>
      </c>
      <c r="F93" s="2" t="s">
        <v>129</v>
      </c>
      <c r="G93" s="2" t="s">
        <v>130</v>
      </c>
      <c r="H93" s="2" t="s">
        <v>29</v>
      </c>
      <c r="I93" s="2">
        <v>0</v>
      </c>
      <c r="J93" s="2">
        <v>0</v>
      </c>
      <c r="K93" s="2"/>
      <c r="L93" s="2">
        <v>1</v>
      </c>
      <c r="M93" s="2">
        <v>0.45</v>
      </c>
      <c r="N93" s="2">
        <f t="shared" si="108"/>
        <v>0.55000000000000004</v>
      </c>
      <c r="O93" s="2">
        <f t="shared" si="109"/>
        <v>0</v>
      </c>
      <c r="P93" s="2">
        <f t="shared" si="110"/>
        <v>0</v>
      </c>
      <c r="Q93" s="2">
        <f t="shared" si="111"/>
        <v>0</v>
      </c>
      <c r="R93" s="2">
        <f t="shared" si="112"/>
        <v>0</v>
      </c>
      <c r="S93" s="2">
        <f t="shared" si="113"/>
        <v>0</v>
      </c>
      <c r="T93" s="2">
        <f t="shared" si="114"/>
        <v>0</v>
      </c>
      <c r="U93" s="2">
        <f t="shared" si="115"/>
        <v>0</v>
      </c>
      <c r="V93" s="2">
        <f t="shared" si="116"/>
        <v>0</v>
      </c>
      <c r="W93" s="2">
        <f t="shared" si="117"/>
        <v>0</v>
      </c>
      <c r="X93" s="2">
        <f t="shared" si="118"/>
        <v>0</v>
      </c>
      <c r="Y93" s="2">
        <f t="shared" si="119"/>
        <v>0</v>
      </c>
      <c r="Z93" s="2"/>
      <c r="AA93" s="2">
        <v>58262852</v>
      </c>
      <c r="AB93" s="2">
        <f t="shared" si="120"/>
        <v>68215416.980000004</v>
      </c>
      <c r="AC93" s="2">
        <f t="shared" si="121"/>
        <v>0</v>
      </c>
      <c r="AD93" s="2">
        <f t="shared" si="122"/>
        <v>0</v>
      </c>
      <c r="AE93" s="2">
        <f t="shared" si="123"/>
        <v>0</v>
      </c>
      <c r="AF93" s="2">
        <f t="shared" si="124"/>
        <v>68215416.980000004</v>
      </c>
      <c r="AG93" s="2">
        <f t="shared" si="125"/>
        <v>0</v>
      </c>
      <c r="AH93" s="2">
        <f t="shared" si="126"/>
        <v>0</v>
      </c>
      <c r="AI93" s="2">
        <f t="shared" si="127"/>
        <v>0</v>
      </c>
      <c r="AJ93" s="2">
        <f t="shared" si="128"/>
        <v>0</v>
      </c>
      <c r="AK93" s="2">
        <v>68215416.980000004</v>
      </c>
      <c r="AL93" s="2">
        <v>0</v>
      </c>
      <c r="AM93" s="2">
        <v>0</v>
      </c>
      <c r="AN93" s="2">
        <v>0</v>
      </c>
      <c r="AO93" s="2">
        <v>68215416.980000004</v>
      </c>
      <c r="AP93" s="2">
        <v>0</v>
      </c>
      <c r="AQ93" s="2">
        <v>0</v>
      </c>
      <c r="AR93" s="2">
        <v>0</v>
      </c>
      <c r="AS93" s="2">
        <v>0</v>
      </c>
      <c r="AT93" s="2">
        <v>0</v>
      </c>
      <c r="AU93" s="2">
        <v>0</v>
      </c>
      <c r="AV93" s="2">
        <v>1</v>
      </c>
      <c r="AW93" s="2">
        <v>1</v>
      </c>
      <c r="AX93" s="2"/>
      <c r="AY93" s="2"/>
      <c r="AZ93" s="2">
        <v>1</v>
      </c>
      <c r="BA93" s="2">
        <v>1</v>
      </c>
      <c r="BB93" s="2">
        <v>1</v>
      </c>
      <c r="BC93" s="2">
        <v>1</v>
      </c>
      <c r="BD93" s="2" t="s">
        <v>3</v>
      </c>
      <c r="BE93" s="2" t="s">
        <v>3</v>
      </c>
      <c r="BF93" s="2" t="s">
        <v>3</v>
      </c>
      <c r="BG93" s="2" t="s">
        <v>3</v>
      </c>
      <c r="BH93" s="2">
        <v>0</v>
      </c>
      <c r="BI93" s="2">
        <v>1</v>
      </c>
      <c r="BJ93" s="2" t="s">
        <v>3</v>
      </c>
      <c r="BK93" s="2"/>
      <c r="BL93" s="2"/>
      <c r="BM93" s="2">
        <v>1211</v>
      </c>
      <c r="BN93" s="2">
        <v>0</v>
      </c>
      <c r="BO93" s="2" t="s">
        <v>3</v>
      </c>
      <c r="BP93" s="2">
        <v>0</v>
      </c>
      <c r="BQ93" s="2">
        <v>8</v>
      </c>
      <c r="BR93" s="2">
        <v>0</v>
      </c>
      <c r="BS93" s="2">
        <v>1</v>
      </c>
      <c r="BT93" s="2">
        <v>1</v>
      </c>
      <c r="BU93" s="2">
        <v>1</v>
      </c>
      <c r="BV93" s="2">
        <v>1</v>
      </c>
      <c r="BW93" s="2">
        <v>1</v>
      </c>
      <c r="BX93" s="2">
        <v>1</v>
      </c>
      <c r="BY93" s="2" t="s">
        <v>3</v>
      </c>
      <c r="BZ93" s="2">
        <v>0</v>
      </c>
      <c r="CA93" s="2">
        <v>0</v>
      </c>
      <c r="CB93" s="2"/>
      <c r="CC93" s="2"/>
      <c r="CD93" s="2"/>
      <c r="CE93" s="2">
        <v>0</v>
      </c>
      <c r="CF93" s="2">
        <v>0</v>
      </c>
      <c r="CG93" s="2">
        <v>0</v>
      </c>
      <c r="CH93" s="2">
        <v>15</v>
      </c>
      <c r="CI93" s="2">
        <v>0</v>
      </c>
      <c r="CJ93" s="2">
        <v>0</v>
      </c>
      <c r="CK93" s="2">
        <v>0</v>
      </c>
      <c r="CL93" s="2">
        <v>0</v>
      </c>
      <c r="CM93" s="2">
        <v>0</v>
      </c>
      <c r="CN93" s="2" t="s">
        <v>3</v>
      </c>
      <c r="CO93" s="2">
        <v>0</v>
      </c>
      <c r="CP93" s="2">
        <f t="shared" si="129"/>
        <v>0</v>
      </c>
      <c r="CQ93" s="2">
        <f t="shared" si="130"/>
        <v>0</v>
      </c>
      <c r="CR93" s="2">
        <f t="shared" si="131"/>
        <v>0</v>
      </c>
      <c r="CS93" s="2">
        <f t="shared" si="132"/>
        <v>0</v>
      </c>
      <c r="CT93" s="2">
        <f t="shared" si="133"/>
        <v>68215416.980000004</v>
      </c>
      <c r="CU93" s="2">
        <f t="shared" si="134"/>
        <v>0</v>
      </c>
      <c r="CV93" s="2">
        <f t="shared" si="135"/>
        <v>0</v>
      </c>
      <c r="CW93" s="2">
        <f t="shared" si="136"/>
        <v>0</v>
      </c>
      <c r="CX93" s="2">
        <f t="shared" si="137"/>
        <v>0</v>
      </c>
      <c r="CY93" s="2">
        <f t="shared" si="138"/>
        <v>0</v>
      </c>
      <c r="CZ93" s="2">
        <f t="shared" si="139"/>
        <v>0</v>
      </c>
      <c r="DA93" s="2"/>
      <c r="DB93" s="2"/>
      <c r="DC93" s="2" t="s">
        <v>3</v>
      </c>
      <c r="DD93" s="2" t="s">
        <v>3</v>
      </c>
      <c r="DE93" s="2" t="s">
        <v>3</v>
      </c>
      <c r="DF93" s="2" t="s">
        <v>3</v>
      </c>
      <c r="DG93" s="2" t="s">
        <v>3</v>
      </c>
      <c r="DH93" s="2" t="s">
        <v>3</v>
      </c>
      <c r="DI93" s="2" t="s">
        <v>3</v>
      </c>
      <c r="DJ93" s="2" t="s">
        <v>3</v>
      </c>
      <c r="DK93" s="2" t="s">
        <v>3</v>
      </c>
      <c r="DL93" s="2" t="s">
        <v>3</v>
      </c>
      <c r="DM93" s="2" t="s">
        <v>3</v>
      </c>
      <c r="DN93" s="2">
        <v>0</v>
      </c>
      <c r="DO93" s="2">
        <v>0</v>
      </c>
      <c r="DP93" s="2">
        <v>1</v>
      </c>
      <c r="DQ93" s="2">
        <v>1</v>
      </c>
      <c r="DR93" s="2"/>
      <c r="DS93" s="2"/>
      <c r="DT93" s="2"/>
      <c r="DU93" s="2">
        <v>1013</v>
      </c>
      <c r="DV93" s="2" t="s">
        <v>29</v>
      </c>
      <c r="DW93" s="2" t="s">
        <v>29</v>
      </c>
      <c r="DX93" s="2">
        <v>1</v>
      </c>
      <c r="DY93" s="2"/>
      <c r="DZ93" s="2"/>
      <c r="EA93" s="2"/>
      <c r="EB93" s="2"/>
      <c r="EC93" s="2"/>
      <c r="ED93" s="2"/>
      <c r="EE93" s="2">
        <v>58262974</v>
      </c>
      <c r="EF93" s="2">
        <v>8</v>
      </c>
      <c r="EG93" s="2" t="s">
        <v>30</v>
      </c>
      <c r="EH93" s="2">
        <v>0</v>
      </c>
      <c r="EI93" s="2" t="s">
        <v>3</v>
      </c>
      <c r="EJ93" s="2">
        <v>1</v>
      </c>
      <c r="EK93" s="2">
        <v>1211</v>
      </c>
      <c r="EL93" s="2" t="s">
        <v>31</v>
      </c>
      <c r="EM93" s="2" t="s">
        <v>32</v>
      </c>
      <c r="EN93" s="2"/>
      <c r="EO93" s="2" t="s">
        <v>3</v>
      </c>
      <c r="EP93" s="2"/>
      <c r="EQ93" s="2">
        <v>0</v>
      </c>
      <c r="ER93" s="2">
        <v>68215416.980000004</v>
      </c>
      <c r="ES93" s="2">
        <v>0</v>
      </c>
      <c r="ET93" s="2">
        <v>0</v>
      </c>
      <c r="EU93" s="2">
        <v>0</v>
      </c>
      <c r="EV93" s="2">
        <v>68215416.980000004</v>
      </c>
      <c r="EW93" s="2">
        <v>0</v>
      </c>
      <c r="EX93" s="2">
        <v>0</v>
      </c>
      <c r="EY93" s="2">
        <v>0</v>
      </c>
      <c r="EZ93" s="2"/>
      <c r="FA93" s="2"/>
      <c r="FB93" s="2"/>
      <c r="FC93" s="2"/>
      <c r="FD93" s="2"/>
      <c r="FE93" s="2"/>
      <c r="FF93" s="2"/>
      <c r="FG93" s="2"/>
      <c r="FH93" s="2"/>
      <c r="FI93" s="2"/>
      <c r="FJ93" s="2"/>
      <c r="FK93" s="2"/>
      <c r="FL93" s="2"/>
      <c r="FM93" s="2"/>
      <c r="FN93" s="2"/>
      <c r="FO93" s="2"/>
      <c r="FP93" s="2"/>
      <c r="FQ93" s="2">
        <v>0</v>
      </c>
      <c r="FR93" s="2">
        <f t="shared" si="140"/>
        <v>0</v>
      </c>
      <c r="FS93" s="2">
        <v>0</v>
      </c>
      <c r="FT93" s="2" t="s">
        <v>33</v>
      </c>
      <c r="FU93" s="2"/>
      <c r="FV93" s="2"/>
      <c r="FW93" s="2"/>
      <c r="FX93" s="2">
        <v>0</v>
      </c>
      <c r="FY93" s="2">
        <v>0</v>
      </c>
      <c r="FZ93" s="2"/>
      <c r="GA93" s="2" t="s">
        <v>3</v>
      </c>
      <c r="GB93" s="2"/>
      <c r="GC93" s="2"/>
      <c r="GD93" s="2">
        <v>1</v>
      </c>
      <c r="GE93" s="2"/>
      <c r="GF93" s="2">
        <v>960889979</v>
      </c>
      <c r="GG93" s="2">
        <v>2</v>
      </c>
      <c r="GH93" s="2">
        <v>2</v>
      </c>
      <c r="GI93" s="2">
        <v>0</v>
      </c>
      <c r="GJ93" s="2">
        <v>0</v>
      </c>
      <c r="GK93" s="2">
        <v>0</v>
      </c>
      <c r="GL93" s="2">
        <f t="shared" si="141"/>
        <v>0</v>
      </c>
      <c r="GM93" s="2">
        <f t="shared" si="142"/>
        <v>0</v>
      </c>
      <c r="GN93" s="2">
        <f t="shared" si="143"/>
        <v>0</v>
      </c>
      <c r="GO93" s="2">
        <f t="shared" si="144"/>
        <v>0</v>
      </c>
      <c r="GP93" s="2">
        <f t="shared" si="145"/>
        <v>0</v>
      </c>
      <c r="GQ93" s="2"/>
      <c r="GR93" s="2">
        <v>0</v>
      </c>
      <c r="GS93" s="2">
        <v>4</v>
      </c>
      <c r="GT93" s="2">
        <v>0</v>
      </c>
      <c r="GU93" s="2" t="s">
        <v>3</v>
      </c>
      <c r="GV93" s="2">
        <f t="shared" si="146"/>
        <v>0</v>
      </c>
      <c r="GW93" s="2">
        <v>1</v>
      </c>
      <c r="GX93" s="2">
        <f t="shared" si="147"/>
        <v>0</v>
      </c>
      <c r="GY93" s="2"/>
      <c r="GZ93" s="2"/>
      <c r="HA93" s="2">
        <v>0</v>
      </c>
      <c r="HB93" s="2">
        <v>0</v>
      </c>
      <c r="HC93" s="2">
        <f t="shared" si="148"/>
        <v>0</v>
      </c>
      <c r="HD93" s="2"/>
      <c r="HE93" s="2"/>
      <c r="HF93" s="2"/>
      <c r="HG93" s="2"/>
      <c r="HH93" s="2"/>
      <c r="HI93" s="2"/>
      <c r="HJ93" s="2"/>
      <c r="HK93" s="2"/>
      <c r="HL93" s="2"/>
      <c r="HM93" s="2"/>
      <c r="HN93" s="2"/>
      <c r="HO93" s="2"/>
      <c r="HP93" s="2"/>
      <c r="HQ93" s="2"/>
      <c r="HR93" s="2"/>
      <c r="HS93" s="2"/>
      <c r="HT93" s="2"/>
      <c r="HU93" s="2"/>
      <c r="HV93" s="2"/>
      <c r="HW93" s="2"/>
      <c r="HX93" s="2"/>
      <c r="HY93" s="2"/>
      <c r="HZ93" s="2"/>
      <c r="IA93" s="2"/>
      <c r="IB93" s="2"/>
      <c r="IC93" s="2"/>
      <c r="ID93" s="2"/>
      <c r="IE93" s="2"/>
      <c r="IF93" s="2"/>
      <c r="IG93" s="2"/>
      <c r="IH93" s="2"/>
      <c r="II93" s="2"/>
      <c r="IJ93" s="2"/>
      <c r="IK93" s="2">
        <v>0</v>
      </c>
      <c r="IL93" s="2"/>
      <c r="IM93" s="2"/>
      <c r="IN93" s="2"/>
      <c r="IO93" s="2"/>
      <c r="IP93" s="2"/>
      <c r="IQ93" s="2"/>
      <c r="IR93" s="2"/>
      <c r="IS93" s="2"/>
      <c r="IT93" s="2"/>
      <c r="IU93" s="2"/>
    </row>
    <row r="94" spans="1:255" x14ac:dyDescent="0.2">
      <c r="A94">
        <v>17</v>
      </c>
      <c r="B94">
        <v>1</v>
      </c>
      <c r="E94" t="s">
        <v>128</v>
      </c>
      <c r="F94" t="s">
        <v>129</v>
      </c>
      <c r="G94" t="s">
        <v>130</v>
      </c>
      <c r="H94" t="s">
        <v>29</v>
      </c>
      <c r="I94">
        <v>0</v>
      </c>
      <c r="J94">
        <v>0</v>
      </c>
      <c r="L94">
        <v>1</v>
      </c>
      <c r="M94">
        <v>0.45</v>
      </c>
      <c r="N94">
        <f t="shared" si="108"/>
        <v>0.55000000000000004</v>
      </c>
      <c r="O94">
        <f t="shared" si="109"/>
        <v>0</v>
      </c>
      <c r="P94">
        <f t="shared" si="110"/>
        <v>0</v>
      </c>
      <c r="Q94">
        <f t="shared" si="111"/>
        <v>0</v>
      </c>
      <c r="R94">
        <f t="shared" si="112"/>
        <v>0</v>
      </c>
      <c r="S94">
        <f t="shared" si="113"/>
        <v>0</v>
      </c>
      <c r="T94">
        <f t="shared" si="114"/>
        <v>0</v>
      </c>
      <c r="U94">
        <f t="shared" si="115"/>
        <v>0</v>
      </c>
      <c r="V94">
        <f t="shared" si="116"/>
        <v>0</v>
      </c>
      <c r="W94">
        <f t="shared" si="117"/>
        <v>0</v>
      </c>
      <c r="X94">
        <f t="shared" si="118"/>
        <v>0</v>
      </c>
      <c r="Y94">
        <f t="shared" si="119"/>
        <v>0</v>
      </c>
      <c r="AA94">
        <v>58262851</v>
      </c>
      <c r="AB94">
        <f t="shared" si="120"/>
        <v>68215416.980000004</v>
      </c>
      <c r="AC94">
        <f t="shared" si="121"/>
        <v>0</v>
      </c>
      <c r="AD94">
        <f t="shared" si="122"/>
        <v>0</v>
      </c>
      <c r="AE94">
        <f t="shared" si="123"/>
        <v>0</v>
      </c>
      <c r="AF94">
        <f t="shared" si="124"/>
        <v>68215416.980000004</v>
      </c>
      <c r="AG94">
        <f t="shared" si="125"/>
        <v>0</v>
      </c>
      <c r="AH94">
        <f t="shared" si="126"/>
        <v>0</v>
      </c>
      <c r="AI94">
        <f t="shared" si="127"/>
        <v>0</v>
      </c>
      <c r="AJ94">
        <f t="shared" si="128"/>
        <v>0</v>
      </c>
      <c r="AK94">
        <v>68215416.980000004</v>
      </c>
      <c r="AL94">
        <v>0</v>
      </c>
      <c r="AM94">
        <v>0</v>
      </c>
      <c r="AN94">
        <v>0</v>
      </c>
      <c r="AO94">
        <v>68215416.980000004</v>
      </c>
      <c r="AP94">
        <v>0</v>
      </c>
      <c r="AQ94">
        <v>0</v>
      </c>
      <c r="AR94">
        <v>0</v>
      </c>
      <c r="AS94">
        <v>0</v>
      </c>
      <c r="AT94">
        <v>0</v>
      </c>
      <c r="AU94">
        <v>0</v>
      </c>
      <c r="AV94">
        <v>1</v>
      </c>
      <c r="AW94">
        <v>1</v>
      </c>
      <c r="AZ94">
        <v>1</v>
      </c>
      <c r="BA94">
        <v>1</v>
      </c>
      <c r="BB94">
        <v>1</v>
      </c>
      <c r="BC94">
        <v>1</v>
      </c>
      <c r="BD94" t="s">
        <v>3</v>
      </c>
      <c r="BE94" t="s">
        <v>3</v>
      </c>
      <c r="BF94" t="s">
        <v>3</v>
      </c>
      <c r="BG94" t="s">
        <v>3</v>
      </c>
      <c r="BH94">
        <v>0</v>
      </c>
      <c r="BI94">
        <v>1</v>
      </c>
      <c r="BJ94" t="s">
        <v>3</v>
      </c>
      <c r="BM94">
        <v>1211</v>
      </c>
      <c r="BN94">
        <v>0</v>
      </c>
      <c r="BO94" t="s">
        <v>3</v>
      </c>
      <c r="BP94">
        <v>0</v>
      </c>
      <c r="BQ94">
        <v>8</v>
      </c>
      <c r="BR94">
        <v>0</v>
      </c>
      <c r="BS94">
        <v>1</v>
      </c>
      <c r="BT94">
        <v>1</v>
      </c>
      <c r="BU94">
        <v>1</v>
      </c>
      <c r="BV94">
        <v>1</v>
      </c>
      <c r="BW94">
        <v>1</v>
      </c>
      <c r="BX94">
        <v>1</v>
      </c>
      <c r="BY94" t="s">
        <v>3</v>
      </c>
      <c r="BZ94">
        <v>0</v>
      </c>
      <c r="CA94">
        <v>0</v>
      </c>
      <c r="CE94">
        <v>0</v>
      </c>
      <c r="CF94">
        <v>0</v>
      </c>
      <c r="CG94">
        <v>0</v>
      </c>
      <c r="CH94">
        <v>15</v>
      </c>
      <c r="CI94">
        <v>0</v>
      </c>
      <c r="CJ94">
        <v>0</v>
      </c>
      <c r="CK94">
        <v>0</v>
      </c>
      <c r="CL94">
        <v>0</v>
      </c>
      <c r="CM94">
        <v>0</v>
      </c>
      <c r="CN94" t="s">
        <v>3</v>
      </c>
      <c r="CO94">
        <v>0</v>
      </c>
      <c r="CP94">
        <f t="shared" si="129"/>
        <v>0</v>
      </c>
      <c r="CQ94">
        <f t="shared" si="130"/>
        <v>0</v>
      </c>
      <c r="CR94">
        <f t="shared" si="131"/>
        <v>0</v>
      </c>
      <c r="CS94">
        <f t="shared" si="132"/>
        <v>0</v>
      </c>
      <c r="CT94">
        <f t="shared" si="133"/>
        <v>68215416.980000004</v>
      </c>
      <c r="CU94">
        <f t="shared" si="134"/>
        <v>0</v>
      </c>
      <c r="CV94">
        <f t="shared" si="135"/>
        <v>0</v>
      </c>
      <c r="CW94">
        <f t="shared" si="136"/>
        <v>0</v>
      </c>
      <c r="CX94">
        <f t="shared" si="137"/>
        <v>0</v>
      </c>
      <c r="CY94">
        <f t="shared" si="138"/>
        <v>0</v>
      </c>
      <c r="CZ94">
        <f t="shared" si="139"/>
        <v>0</v>
      </c>
      <c r="DC94" t="s">
        <v>3</v>
      </c>
      <c r="DD94" t="s">
        <v>3</v>
      </c>
      <c r="DE94" t="s">
        <v>3</v>
      </c>
      <c r="DF94" t="s">
        <v>3</v>
      </c>
      <c r="DG94" t="s">
        <v>3</v>
      </c>
      <c r="DH94" t="s">
        <v>3</v>
      </c>
      <c r="DI94" t="s">
        <v>3</v>
      </c>
      <c r="DJ94" t="s">
        <v>3</v>
      </c>
      <c r="DK94" t="s">
        <v>3</v>
      </c>
      <c r="DL94" t="s">
        <v>3</v>
      </c>
      <c r="DM94" t="s">
        <v>3</v>
      </c>
      <c r="DN94">
        <v>0</v>
      </c>
      <c r="DO94">
        <v>0</v>
      </c>
      <c r="DP94">
        <v>1</v>
      </c>
      <c r="DQ94">
        <v>1</v>
      </c>
      <c r="DU94">
        <v>1013</v>
      </c>
      <c r="DV94" t="s">
        <v>29</v>
      </c>
      <c r="DW94" t="s">
        <v>29</v>
      </c>
      <c r="DX94">
        <v>1</v>
      </c>
      <c r="EE94">
        <v>58262974</v>
      </c>
      <c r="EF94">
        <v>8</v>
      </c>
      <c r="EG94" t="s">
        <v>30</v>
      </c>
      <c r="EH94">
        <v>0</v>
      </c>
      <c r="EI94" t="s">
        <v>3</v>
      </c>
      <c r="EJ94">
        <v>1</v>
      </c>
      <c r="EK94">
        <v>1211</v>
      </c>
      <c r="EL94" t="s">
        <v>31</v>
      </c>
      <c r="EM94" t="s">
        <v>32</v>
      </c>
      <c r="EO94" t="s">
        <v>3</v>
      </c>
      <c r="EQ94">
        <v>0</v>
      </c>
      <c r="ER94">
        <v>68215416.980000004</v>
      </c>
      <c r="ES94">
        <v>0</v>
      </c>
      <c r="ET94">
        <v>0</v>
      </c>
      <c r="EU94">
        <v>0</v>
      </c>
      <c r="EV94">
        <v>68215416.980000004</v>
      </c>
      <c r="EW94">
        <v>0</v>
      </c>
      <c r="EX94">
        <v>0</v>
      </c>
      <c r="EY94">
        <v>0</v>
      </c>
      <c r="FQ94">
        <v>0</v>
      </c>
      <c r="FR94">
        <f t="shared" si="140"/>
        <v>0</v>
      </c>
      <c r="FS94">
        <v>0</v>
      </c>
      <c r="FT94" t="s">
        <v>33</v>
      </c>
      <c r="FX94">
        <v>0</v>
      </c>
      <c r="FY94">
        <v>0</v>
      </c>
      <c r="GA94" t="s">
        <v>3</v>
      </c>
      <c r="GD94">
        <v>1</v>
      </c>
      <c r="GF94">
        <v>960889979</v>
      </c>
      <c r="GG94">
        <v>2</v>
      </c>
      <c r="GH94">
        <v>2</v>
      </c>
      <c r="GI94">
        <v>0</v>
      </c>
      <c r="GJ94">
        <v>0</v>
      </c>
      <c r="GK94">
        <v>0</v>
      </c>
      <c r="GL94">
        <f t="shared" si="141"/>
        <v>0</v>
      </c>
      <c r="GM94">
        <f t="shared" si="142"/>
        <v>0</v>
      </c>
      <c r="GN94">
        <f t="shared" si="143"/>
        <v>0</v>
      </c>
      <c r="GO94">
        <f t="shared" si="144"/>
        <v>0</v>
      </c>
      <c r="GP94">
        <f t="shared" si="145"/>
        <v>0</v>
      </c>
      <c r="GR94">
        <v>0</v>
      </c>
      <c r="GS94">
        <v>4</v>
      </c>
      <c r="GT94">
        <v>0</v>
      </c>
      <c r="GU94" t="s">
        <v>3</v>
      </c>
      <c r="GV94">
        <f t="shared" si="146"/>
        <v>0</v>
      </c>
      <c r="GW94">
        <v>1</v>
      </c>
      <c r="GX94">
        <f t="shared" si="147"/>
        <v>0</v>
      </c>
      <c r="HA94">
        <v>0</v>
      </c>
      <c r="HB94">
        <v>0</v>
      </c>
      <c r="HC94">
        <f t="shared" si="148"/>
        <v>0</v>
      </c>
      <c r="IK94">
        <v>0</v>
      </c>
    </row>
    <row r="95" spans="1:255" x14ac:dyDescent="0.2">
      <c r="A95" s="2">
        <v>17</v>
      </c>
      <c r="B95" s="2">
        <v>1</v>
      </c>
      <c r="C95" s="2"/>
      <c r="D95" s="2"/>
      <c r="E95" s="2" t="s">
        <v>131</v>
      </c>
      <c r="F95" s="2" t="s">
        <v>132</v>
      </c>
      <c r="G95" s="2" t="s">
        <v>133</v>
      </c>
      <c r="H95" s="2" t="s">
        <v>29</v>
      </c>
      <c r="I95" s="2">
        <v>0.17</v>
      </c>
      <c r="J95" s="2">
        <v>0</v>
      </c>
      <c r="K95" s="2"/>
      <c r="L95" s="2">
        <v>1</v>
      </c>
      <c r="M95" s="2">
        <v>0.28999999999999998</v>
      </c>
      <c r="N95" s="2">
        <f t="shared" si="108"/>
        <v>0.71</v>
      </c>
      <c r="O95" s="2">
        <f t="shared" si="109"/>
        <v>1892095.05</v>
      </c>
      <c r="P95" s="2">
        <f t="shared" si="110"/>
        <v>0</v>
      </c>
      <c r="Q95" s="2">
        <f t="shared" si="111"/>
        <v>0</v>
      </c>
      <c r="R95" s="2">
        <f t="shared" si="112"/>
        <v>0</v>
      </c>
      <c r="S95" s="2">
        <f t="shared" si="113"/>
        <v>1892095.05</v>
      </c>
      <c r="T95" s="2">
        <f t="shared" si="114"/>
        <v>0</v>
      </c>
      <c r="U95" s="2">
        <f t="shared" si="115"/>
        <v>0</v>
      </c>
      <c r="V95" s="2">
        <f t="shared" si="116"/>
        <v>0</v>
      </c>
      <c r="W95" s="2">
        <f t="shared" si="117"/>
        <v>0</v>
      </c>
      <c r="X95" s="2">
        <f t="shared" si="118"/>
        <v>0</v>
      </c>
      <c r="Y95" s="2">
        <f t="shared" si="119"/>
        <v>0</v>
      </c>
      <c r="Z95" s="2"/>
      <c r="AA95" s="2">
        <v>58262852</v>
      </c>
      <c r="AB95" s="2">
        <f t="shared" si="120"/>
        <v>11129970.91</v>
      </c>
      <c r="AC95" s="2">
        <f t="shared" si="121"/>
        <v>0</v>
      </c>
      <c r="AD95" s="2">
        <f t="shared" si="122"/>
        <v>0</v>
      </c>
      <c r="AE95" s="2">
        <f t="shared" si="123"/>
        <v>0</v>
      </c>
      <c r="AF95" s="2">
        <f t="shared" si="124"/>
        <v>11129970.91</v>
      </c>
      <c r="AG95" s="2">
        <f t="shared" si="125"/>
        <v>0</v>
      </c>
      <c r="AH95" s="2">
        <f t="shared" si="126"/>
        <v>0</v>
      </c>
      <c r="AI95" s="2">
        <f t="shared" si="127"/>
        <v>0</v>
      </c>
      <c r="AJ95" s="2">
        <f t="shared" si="128"/>
        <v>0</v>
      </c>
      <c r="AK95" s="2">
        <v>11129970.913000001</v>
      </c>
      <c r="AL95" s="2">
        <v>0</v>
      </c>
      <c r="AM95" s="2">
        <v>0</v>
      </c>
      <c r="AN95" s="2">
        <v>0</v>
      </c>
      <c r="AO95" s="2">
        <v>11129970.913000001</v>
      </c>
      <c r="AP95" s="2">
        <v>0</v>
      </c>
      <c r="AQ95" s="2">
        <v>0</v>
      </c>
      <c r="AR95" s="2">
        <v>0</v>
      </c>
      <c r="AS95" s="2">
        <v>0</v>
      </c>
      <c r="AT95" s="2">
        <v>0</v>
      </c>
      <c r="AU95" s="2">
        <v>0</v>
      </c>
      <c r="AV95" s="2">
        <v>1</v>
      </c>
      <c r="AW95" s="2">
        <v>1</v>
      </c>
      <c r="AX95" s="2"/>
      <c r="AY95" s="2"/>
      <c r="AZ95" s="2">
        <v>1</v>
      </c>
      <c r="BA95" s="2">
        <v>1</v>
      </c>
      <c r="BB95" s="2">
        <v>1</v>
      </c>
      <c r="BC95" s="2">
        <v>1</v>
      </c>
      <c r="BD95" s="2" t="s">
        <v>3</v>
      </c>
      <c r="BE95" s="2" t="s">
        <v>3</v>
      </c>
      <c r="BF95" s="2" t="s">
        <v>3</v>
      </c>
      <c r="BG95" s="2" t="s">
        <v>3</v>
      </c>
      <c r="BH95" s="2">
        <v>0</v>
      </c>
      <c r="BI95" s="2">
        <v>1</v>
      </c>
      <c r="BJ95" s="2" t="s">
        <v>3</v>
      </c>
      <c r="BK95" s="2"/>
      <c r="BL95" s="2"/>
      <c r="BM95" s="2">
        <v>1211</v>
      </c>
      <c r="BN95" s="2">
        <v>0</v>
      </c>
      <c r="BO95" s="2" t="s">
        <v>3</v>
      </c>
      <c r="BP95" s="2">
        <v>0</v>
      </c>
      <c r="BQ95" s="2">
        <v>8</v>
      </c>
      <c r="BR95" s="2">
        <v>0</v>
      </c>
      <c r="BS95" s="2">
        <v>1</v>
      </c>
      <c r="BT95" s="2">
        <v>1</v>
      </c>
      <c r="BU95" s="2">
        <v>1</v>
      </c>
      <c r="BV95" s="2">
        <v>1</v>
      </c>
      <c r="BW95" s="2">
        <v>1</v>
      </c>
      <c r="BX95" s="2">
        <v>1</v>
      </c>
      <c r="BY95" s="2" t="s">
        <v>3</v>
      </c>
      <c r="BZ95" s="2">
        <v>0</v>
      </c>
      <c r="CA95" s="2">
        <v>0</v>
      </c>
      <c r="CB95" s="2"/>
      <c r="CC95" s="2"/>
      <c r="CD95" s="2"/>
      <c r="CE95" s="2">
        <v>0</v>
      </c>
      <c r="CF95" s="2">
        <v>0</v>
      </c>
      <c r="CG95" s="2">
        <v>0</v>
      </c>
      <c r="CH95" s="2">
        <v>16</v>
      </c>
      <c r="CI95" s="2">
        <v>0</v>
      </c>
      <c r="CJ95" s="2">
        <v>0</v>
      </c>
      <c r="CK95" s="2">
        <v>0</v>
      </c>
      <c r="CL95" s="2">
        <v>0</v>
      </c>
      <c r="CM95" s="2">
        <v>0</v>
      </c>
      <c r="CN95" s="2" t="s">
        <v>3</v>
      </c>
      <c r="CO95" s="2">
        <v>0</v>
      </c>
      <c r="CP95" s="2">
        <f t="shared" si="129"/>
        <v>1892095.05</v>
      </c>
      <c r="CQ95" s="2">
        <f t="shared" si="130"/>
        <v>0</v>
      </c>
      <c r="CR95" s="2">
        <f t="shared" si="131"/>
        <v>0</v>
      </c>
      <c r="CS95" s="2">
        <f t="shared" si="132"/>
        <v>0</v>
      </c>
      <c r="CT95" s="2">
        <f t="shared" si="133"/>
        <v>11129970.91</v>
      </c>
      <c r="CU95" s="2">
        <f t="shared" si="134"/>
        <v>0</v>
      </c>
      <c r="CV95" s="2">
        <f t="shared" si="135"/>
        <v>0</v>
      </c>
      <c r="CW95" s="2">
        <f t="shared" si="136"/>
        <v>0</v>
      </c>
      <c r="CX95" s="2">
        <f t="shared" si="137"/>
        <v>0</v>
      </c>
      <c r="CY95" s="2">
        <f t="shared" si="138"/>
        <v>0</v>
      </c>
      <c r="CZ95" s="2">
        <f t="shared" si="139"/>
        <v>0</v>
      </c>
      <c r="DA95" s="2"/>
      <c r="DB95" s="2"/>
      <c r="DC95" s="2" t="s">
        <v>3</v>
      </c>
      <c r="DD95" s="2" t="s">
        <v>3</v>
      </c>
      <c r="DE95" s="2" t="s">
        <v>3</v>
      </c>
      <c r="DF95" s="2" t="s">
        <v>3</v>
      </c>
      <c r="DG95" s="2" t="s">
        <v>3</v>
      </c>
      <c r="DH95" s="2" t="s">
        <v>3</v>
      </c>
      <c r="DI95" s="2" t="s">
        <v>3</v>
      </c>
      <c r="DJ95" s="2" t="s">
        <v>3</v>
      </c>
      <c r="DK95" s="2" t="s">
        <v>3</v>
      </c>
      <c r="DL95" s="2" t="s">
        <v>3</v>
      </c>
      <c r="DM95" s="2" t="s">
        <v>3</v>
      </c>
      <c r="DN95" s="2">
        <v>0</v>
      </c>
      <c r="DO95" s="2">
        <v>0</v>
      </c>
      <c r="DP95" s="2">
        <v>1</v>
      </c>
      <c r="DQ95" s="2">
        <v>1</v>
      </c>
      <c r="DR95" s="2"/>
      <c r="DS95" s="2"/>
      <c r="DT95" s="2"/>
      <c r="DU95" s="2">
        <v>1013</v>
      </c>
      <c r="DV95" s="2" t="s">
        <v>29</v>
      </c>
      <c r="DW95" s="2" t="s">
        <v>29</v>
      </c>
      <c r="DX95" s="2">
        <v>1</v>
      </c>
      <c r="DY95" s="2"/>
      <c r="DZ95" s="2"/>
      <c r="EA95" s="2"/>
      <c r="EB95" s="2"/>
      <c r="EC95" s="2"/>
      <c r="ED95" s="2"/>
      <c r="EE95" s="2">
        <v>58262974</v>
      </c>
      <c r="EF95" s="2">
        <v>8</v>
      </c>
      <c r="EG95" s="2" t="s">
        <v>30</v>
      </c>
      <c r="EH95" s="2">
        <v>0</v>
      </c>
      <c r="EI95" s="2" t="s">
        <v>3</v>
      </c>
      <c r="EJ95" s="2">
        <v>1</v>
      </c>
      <c r="EK95" s="2">
        <v>1211</v>
      </c>
      <c r="EL95" s="2" t="s">
        <v>31</v>
      </c>
      <c r="EM95" s="2" t="s">
        <v>32</v>
      </c>
      <c r="EN95" s="2"/>
      <c r="EO95" s="2" t="s">
        <v>3</v>
      </c>
      <c r="EP95" s="2"/>
      <c r="EQ95" s="2">
        <v>0</v>
      </c>
      <c r="ER95" s="2">
        <v>11129970.913000001</v>
      </c>
      <c r="ES95" s="2">
        <v>0</v>
      </c>
      <c r="ET95" s="2">
        <v>0</v>
      </c>
      <c r="EU95" s="2">
        <v>0</v>
      </c>
      <c r="EV95" s="2">
        <v>11129970.913000001</v>
      </c>
      <c r="EW95" s="2">
        <v>0</v>
      </c>
      <c r="EX95" s="2">
        <v>0</v>
      </c>
      <c r="EY95" s="2">
        <v>0</v>
      </c>
      <c r="EZ95" s="2"/>
      <c r="FA95" s="2"/>
      <c r="FB95" s="2"/>
      <c r="FC95" s="2"/>
      <c r="FD95" s="2"/>
      <c r="FE95" s="2"/>
      <c r="FF95" s="2"/>
      <c r="FG95" s="2"/>
      <c r="FH95" s="2"/>
      <c r="FI95" s="2"/>
      <c r="FJ95" s="2"/>
      <c r="FK95" s="2"/>
      <c r="FL95" s="2"/>
      <c r="FM95" s="2"/>
      <c r="FN95" s="2"/>
      <c r="FO95" s="2"/>
      <c r="FP95" s="2"/>
      <c r="FQ95" s="2">
        <v>0</v>
      </c>
      <c r="FR95" s="2">
        <f t="shared" si="140"/>
        <v>0</v>
      </c>
      <c r="FS95" s="2">
        <v>0</v>
      </c>
      <c r="FT95" s="2" t="s">
        <v>33</v>
      </c>
      <c r="FU95" s="2"/>
      <c r="FV95" s="2"/>
      <c r="FW95" s="2"/>
      <c r="FX95" s="2">
        <v>0</v>
      </c>
      <c r="FY95" s="2">
        <v>0</v>
      </c>
      <c r="FZ95" s="2"/>
      <c r="GA95" s="2" t="s">
        <v>3</v>
      </c>
      <c r="GB95" s="2"/>
      <c r="GC95" s="2"/>
      <c r="GD95" s="2">
        <v>1</v>
      </c>
      <c r="GE95" s="2"/>
      <c r="GF95" s="2">
        <v>373132268</v>
      </c>
      <c r="GG95" s="2">
        <v>2</v>
      </c>
      <c r="GH95" s="2">
        <v>2</v>
      </c>
      <c r="GI95" s="2">
        <v>0</v>
      </c>
      <c r="GJ95" s="2">
        <v>0</v>
      </c>
      <c r="GK95" s="2">
        <v>0</v>
      </c>
      <c r="GL95" s="2">
        <f t="shared" si="141"/>
        <v>0</v>
      </c>
      <c r="GM95" s="2">
        <f t="shared" si="142"/>
        <v>1892095.05</v>
      </c>
      <c r="GN95" s="2">
        <f t="shared" si="143"/>
        <v>1892095.05</v>
      </c>
      <c r="GO95" s="2">
        <f t="shared" si="144"/>
        <v>0</v>
      </c>
      <c r="GP95" s="2">
        <f t="shared" si="145"/>
        <v>0</v>
      </c>
      <c r="GQ95" s="2"/>
      <c r="GR95" s="2">
        <v>0</v>
      </c>
      <c r="GS95" s="2">
        <v>4</v>
      </c>
      <c r="GT95" s="2">
        <v>0</v>
      </c>
      <c r="GU95" s="2" t="s">
        <v>3</v>
      </c>
      <c r="GV95" s="2">
        <f t="shared" si="146"/>
        <v>0</v>
      </c>
      <c r="GW95" s="2">
        <v>1</v>
      </c>
      <c r="GX95" s="2">
        <f t="shared" si="147"/>
        <v>0</v>
      </c>
      <c r="GY95" s="2"/>
      <c r="GZ95" s="2"/>
      <c r="HA95" s="2">
        <v>0</v>
      </c>
      <c r="HB95" s="2">
        <v>0</v>
      </c>
      <c r="HC95" s="2">
        <f t="shared" si="148"/>
        <v>0</v>
      </c>
      <c r="HD95" s="2"/>
      <c r="HE95" s="2"/>
      <c r="HF95" s="2"/>
      <c r="HG95" s="2"/>
      <c r="HH95" s="2"/>
      <c r="HI95" s="2"/>
      <c r="HJ95" s="2"/>
      <c r="HK95" s="2"/>
      <c r="HL95" s="2"/>
      <c r="HM95" s="2"/>
      <c r="HN95" s="2"/>
      <c r="HO95" s="2"/>
      <c r="HP95" s="2"/>
      <c r="HQ95" s="2"/>
      <c r="HR95" s="2"/>
      <c r="HS95" s="2"/>
      <c r="HT95" s="2"/>
      <c r="HU95" s="2"/>
      <c r="HV95" s="2"/>
      <c r="HW95" s="2"/>
      <c r="HX95" s="2"/>
      <c r="HY95" s="2"/>
      <c r="HZ95" s="2"/>
      <c r="IA95" s="2"/>
      <c r="IB95" s="2"/>
      <c r="IC95" s="2"/>
      <c r="ID95" s="2"/>
      <c r="IE95" s="2"/>
      <c r="IF95" s="2"/>
      <c r="IG95" s="2"/>
      <c r="IH95" s="2"/>
      <c r="II95" s="2"/>
      <c r="IJ95" s="2"/>
      <c r="IK95" s="2">
        <v>0</v>
      </c>
      <c r="IL95" s="2"/>
      <c r="IM95" s="2"/>
      <c r="IN95" s="2"/>
      <c r="IO95" s="2"/>
      <c r="IP95" s="2"/>
      <c r="IQ95" s="2"/>
      <c r="IR95" s="2"/>
      <c r="IS95" s="2"/>
      <c r="IT95" s="2"/>
      <c r="IU95" s="2"/>
    </row>
    <row r="96" spans="1:255" x14ac:dyDescent="0.2">
      <c r="A96">
        <v>17</v>
      </c>
      <c r="B96">
        <v>1</v>
      </c>
      <c r="E96" t="s">
        <v>131</v>
      </c>
      <c r="F96" t="s">
        <v>132</v>
      </c>
      <c r="G96" t="s">
        <v>133</v>
      </c>
      <c r="H96" t="s">
        <v>29</v>
      </c>
      <c r="I96">
        <v>0.17</v>
      </c>
      <c r="J96">
        <v>0</v>
      </c>
      <c r="L96">
        <v>1</v>
      </c>
      <c r="M96">
        <v>0.28999999999999998</v>
      </c>
      <c r="N96">
        <f t="shared" si="108"/>
        <v>0.71</v>
      </c>
      <c r="O96">
        <f t="shared" si="109"/>
        <v>1892095.05</v>
      </c>
      <c r="P96">
        <f t="shared" si="110"/>
        <v>0</v>
      </c>
      <c r="Q96">
        <f t="shared" si="111"/>
        <v>0</v>
      </c>
      <c r="R96">
        <f t="shared" si="112"/>
        <v>0</v>
      </c>
      <c r="S96">
        <f t="shared" si="113"/>
        <v>1892095.05</v>
      </c>
      <c r="T96">
        <f t="shared" si="114"/>
        <v>0</v>
      </c>
      <c r="U96">
        <f t="shared" si="115"/>
        <v>0</v>
      </c>
      <c r="V96">
        <f t="shared" si="116"/>
        <v>0</v>
      </c>
      <c r="W96">
        <f t="shared" si="117"/>
        <v>0</v>
      </c>
      <c r="X96">
        <f t="shared" si="118"/>
        <v>0</v>
      </c>
      <c r="Y96">
        <f t="shared" si="119"/>
        <v>0</v>
      </c>
      <c r="AA96">
        <v>58262851</v>
      </c>
      <c r="AB96">
        <f t="shared" si="120"/>
        <v>11129970.91</v>
      </c>
      <c r="AC96">
        <f t="shared" si="121"/>
        <v>0</v>
      </c>
      <c r="AD96">
        <f t="shared" si="122"/>
        <v>0</v>
      </c>
      <c r="AE96">
        <f t="shared" si="123"/>
        <v>0</v>
      </c>
      <c r="AF96">
        <f t="shared" si="124"/>
        <v>11129970.91</v>
      </c>
      <c r="AG96">
        <f t="shared" si="125"/>
        <v>0</v>
      </c>
      <c r="AH96">
        <f t="shared" si="126"/>
        <v>0</v>
      </c>
      <c r="AI96">
        <f t="shared" si="127"/>
        <v>0</v>
      </c>
      <c r="AJ96">
        <f t="shared" si="128"/>
        <v>0</v>
      </c>
      <c r="AK96">
        <v>11129970.91</v>
      </c>
      <c r="AL96">
        <v>0</v>
      </c>
      <c r="AM96">
        <v>0</v>
      </c>
      <c r="AN96">
        <v>0</v>
      </c>
      <c r="AO96">
        <v>11129970.91</v>
      </c>
      <c r="AP96">
        <v>0</v>
      </c>
      <c r="AQ96">
        <v>0</v>
      </c>
      <c r="AR96">
        <v>0</v>
      </c>
      <c r="AS96">
        <v>0</v>
      </c>
      <c r="AT96">
        <v>0</v>
      </c>
      <c r="AU96">
        <v>0</v>
      </c>
      <c r="AV96">
        <v>1</v>
      </c>
      <c r="AW96">
        <v>1</v>
      </c>
      <c r="AZ96">
        <v>1</v>
      </c>
      <c r="BA96">
        <v>1</v>
      </c>
      <c r="BB96">
        <v>1</v>
      </c>
      <c r="BC96">
        <v>1</v>
      </c>
      <c r="BD96" t="s">
        <v>3</v>
      </c>
      <c r="BE96" t="s">
        <v>3</v>
      </c>
      <c r="BF96" t="s">
        <v>3</v>
      </c>
      <c r="BG96" t="s">
        <v>3</v>
      </c>
      <c r="BH96">
        <v>0</v>
      </c>
      <c r="BI96">
        <v>1</v>
      </c>
      <c r="BJ96" t="s">
        <v>3</v>
      </c>
      <c r="BM96">
        <v>1211</v>
      </c>
      <c r="BN96">
        <v>0</v>
      </c>
      <c r="BO96" t="s">
        <v>3</v>
      </c>
      <c r="BP96">
        <v>0</v>
      </c>
      <c r="BQ96">
        <v>8</v>
      </c>
      <c r="BR96">
        <v>0</v>
      </c>
      <c r="BS96">
        <v>1</v>
      </c>
      <c r="BT96">
        <v>1</v>
      </c>
      <c r="BU96">
        <v>1</v>
      </c>
      <c r="BV96">
        <v>1</v>
      </c>
      <c r="BW96">
        <v>1</v>
      </c>
      <c r="BX96">
        <v>1</v>
      </c>
      <c r="BY96" t="s">
        <v>3</v>
      </c>
      <c r="BZ96">
        <v>0</v>
      </c>
      <c r="CA96">
        <v>0</v>
      </c>
      <c r="CE96">
        <v>0</v>
      </c>
      <c r="CF96">
        <v>0</v>
      </c>
      <c r="CG96">
        <v>0</v>
      </c>
      <c r="CH96">
        <v>16</v>
      </c>
      <c r="CI96">
        <v>0</v>
      </c>
      <c r="CJ96">
        <v>0</v>
      </c>
      <c r="CK96">
        <v>0</v>
      </c>
      <c r="CL96">
        <v>0</v>
      </c>
      <c r="CM96">
        <v>0</v>
      </c>
      <c r="CN96" t="s">
        <v>3</v>
      </c>
      <c r="CO96">
        <v>0</v>
      </c>
      <c r="CP96">
        <f t="shared" si="129"/>
        <v>1892095.05</v>
      </c>
      <c r="CQ96">
        <f t="shared" si="130"/>
        <v>0</v>
      </c>
      <c r="CR96">
        <f t="shared" si="131"/>
        <v>0</v>
      </c>
      <c r="CS96">
        <f t="shared" si="132"/>
        <v>0</v>
      </c>
      <c r="CT96">
        <f t="shared" si="133"/>
        <v>11129970.91</v>
      </c>
      <c r="CU96">
        <f t="shared" si="134"/>
        <v>0</v>
      </c>
      <c r="CV96">
        <f t="shared" si="135"/>
        <v>0</v>
      </c>
      <c r="CW96">
        <f t="shared" si="136"/>
        <v>0</v>
      </c>
      <c r="CX96">
        <f t="shared" si="137"/>
        <v>0</v>
      </c>
      <c r="CY96">
        <f t="shared" si="138"/>
        <v>0</v>
      </c>
      <c r="CZ96">
        <f t="shared" si="139"/>
        <v>0</v>
      </c>
      <c r="DC96" t="s">
        <v>3</v>
      </c>
      <c r="DD96" t="s">
        <v>3</v>
      </c>
      <c r="DE96" t="s">
        <v>3</v>
      </c>
      <c r="DF96" t="s">
        <v>3</v>
      </c>
      <c r="DG96" t="s">
        <v>3</v>
      </c>
      <c r="DH96" t="s">
        <v>3</v>
      </c>
      <c r="DI96" t="s">
        <v>3</v>
      </c>
      <c r="DJ96" t="s">
        <v>3</v>
      </c>
      <c r="DK96" t="s">
        <v>3</v>
      </c>
      <c r="DL96" t="s">
        <v>3</v>
      </c>
      <c r="DM96" t="s">
        <v>3</v>
      </c>
      <c r="DN96">
        <v>0</v>
      </c>
      <c r="DO96">
        <v>0</v>
      </c>
      <c r="DP96">
        <v>1</v>
      </c>
      <c r="DQ96">
        <v>1</v>
      </c>
      <c r="DU96">
        <v>1013</v>
      </c>
      <c r="DV96" t="s">
        <v>29</v>
      </c>
      <c r="DW96" t="s">
        <v>29</v>
      </c>
      <c r="DX96">
        <v>1</v>
      </c>
      <c r="EE96">
        <v>58262974</v>
      </c>
      <c r="EF96">
        <v>8</v>
      </c>
      <c r="EG96" t="s">
        <v>30</v>
      </c>
      <c r="EH96">
        <v>0</v>
      </c>
      <c r="EI96" t="s">
        <v>3</v>
      </c>
      <c r="EJ96">
        <v>1</v>
      </c>
      <c r="EK96">
        <v>1211</v>
      </c>
      <c r="EL96" t="s">
        <v>31</v>
      </c>
      <c r="EM96" t="s">
        <v>32</v>
      </c>
      <c r="EO96" t="s">
        <v>3</v>
      </c>
      <c r="EQ96">
        <v>0</v>
      </c>
      <c r="ER96">
        <v>11129970.91</v>
      </c>
      <c r="ES96">
        <v>0</v>
      </c>
      <c r="ET96">
        <v>0</v>
      </c>
      <c r="EU96">
        <v>0</v>
      </c>
      <c r="EV96">
        <v>11129970.91</v>
      </c>
      <c r="EW96">
        <v>0</v>
      </c>
      <c r="EX96">
        <v>0</v>
      </c>
      <c r="EY96">
        <v>0</v>
      </c>
      <c r="FQ96">
        <v>0</v>
      </c>
      <c r="FR96">
        <f t="shared" si="140"/>
        <v>0</v>
      </c>
      <c r="FS96">
        <v>0</v>
      </c>
      <c r="FT96" t="s">
        <v>33</v>
      </c>
      <c r="FX96">
        <v>0</v>
      </c>
      <c r="FY96">
        <v>0</v>
      </c>
      <c r="GA96" t="s">
        <v>3</v>
      </c>
      <c r="GD96">
        <v>1</v>
      </c>
      <c r="GF96">
        <v>373132268</v>
      </c>
      <c r="GG96">
        <v>2</v>
      </c>
      <c r="GH96">
        <v>2</v>
      </c>
      <c r="GI96">
        <v>0</v>
      </c>
      <c r="GJ96">
        <v>0</v>
      </c>
      <c r="GK96">
        <v>0</v>
      </c>
      <c r="GL96">
        <f t="shared" si="141"/>
        <v>0</v>
      </c>
      <c r="GM96">
        <f t="shared" si="142"/>
        <v>1892095.05</v>
      </c>
      <c r="GN96">
        <f t="shared" si="143"/>
        <v>1892095.05</v>
      </c>
      <c r="GO96">
        <f t="shared" si="144"/>
        <v>0</v>
      </c>
      <c r="GP96">
        <f t="shared" si="145"/>
        <v>0</v>
      </c>
      <c r="GR96">
        <v>0</v>
      </c>
      <c r="GS96">
        <v>4</v>
      </c>
      <c r="GT96">
        <v>0</v>
      </c>
      <c r="GU96" t="s">
        <v>3</v>
      </c>
      <c r="GV96">
        <f t="shared" si="146"/>
        <v>0</v>
      </c>
      <c r="GW96">
        <v>1</v>
      </c>
      <c r="GX96">
        <f t="shared" si="147"/>
        <v>0</v>
      </c>
      <c r="HA96">
        <v>0</v>
      </c>
      <c r="HB96">
        <v>0</v>
      </c>
      <c r="HC96">
        <f t="shared" si="148"/>
        <v>0</v>
      </c>
      <c r="IK96">
        <v>0</v>
      </c>
    </row>
    <row r="97" spans="1:255" x14ac:dyDescent="0.2">
      <c r="A97" s="2">
        <v>17</v>
      </c>
      <c r="B97" s="2">
        <v>1</v>
      </c>
      <c r="C97" s="2"/>
      <c r="D97" s="2"/>
      <c r="E97" s="2" t="s">
        <v>134</v>
      </c>
      <c r="F97" s="2" t="s">
        <v>135</v>
      </c>
      <c r="G97" s="2" t="s">
        <v>136</v>
      </c>
      <c r="H97" s="2" t="s">
        <v>29</v>
      </c>
      <c r="I97" s="2">
        <v>0.12</v>
      </c>
      <c r="J97" s="2">
        <v>0</v>
      </c>
      <c r="K97" s="2"/>
      <c r="L97" s="2">
        <v>1</v>
      </c>
      <c r="M97" s="2">
        <v>0.3</v>
      </c>
      <c r="N97" s="2">
        <f t="shared" si="108"/>
        <v>0.7</v>
      </c>
      <c r="O97" s="2">
        <f t="shared" si="109"/>
        <v>764915.6</v>
      </c>
      <c r="P97" s="2">
        <f t="shared" si="110"/>
        <v>0</v>
      </c>
      <c r="Q97" s="2">
        <f t="shared" si="111"/>
        <v>0</v>
      </c>
      <c r="R97" s="2">
        <f t="shared" si="112"/>
        <v>0</v>
      </c>
      <c r="S97" s="2">
        <f t="shared" si="113"/>
        <v>764915.6</v>
      </c>
      <c r="T97" s="2">
        <f t="shared" si="114"/>
        <v>0</v>
      </c>
      <c r="U97" s="2">
        <f t="shared" si="115"/>
        <v>0</v>
      </c>
      <c r="V97" s="2">
        <f t="shared" si="116"/>
        <v>0</v>
      </c>
      <c r="W97" s="2">
        <f t="shared" si="117"/>
        <v>0</v>
      </c>
      <c r="X97" s="2">
        <f t="shared" si="118"/>
        <v>0</v>
      </c>
      <c r="Y97" s="2">
        <f t="shared" si="119"/>
        <v>0</v>
      </c>
      <c r="Z97" s="2"/>
      <c r="AA97" s="2">
        <v>58262852</v>
      </c>
      <c r="AB97" s="2">
        <f t="shared" si="120"/>
        <v>6374296.6399999997</v>
      </c>
      <c r="AC97" s="2">
        <f t="shared" si="121"/>
        <v>0</v>
      </c>
      <c r="AD97" s="2">
        <f t="shared" si="122"/>
        <v>0</v>
      </c>
      <c r="AE97" s="2">
        <f t="shared" si="123"/>
        <v>0</v>
      </c>
      <c r="AF97" s="2">
        <f t="shared" si="124"/>
        <v>6374296.6399999997</v>
      </c>
      <c r="AG97" s="2">
        <f t="shared" si="125"/>
        <v>0</v>
      </c>
      <c r="AH97" s="2">
        <f t="shared" si="126"/>
        <v>0</v>
      </c>
      <c r="AI97" s="2">
        <f t="shared" si="127"/>
        <v>0</v>
      </c>
      <c r="AJ97" s="2">
        <f t="shared" si="128"/>
        <v>0</v>
      </c>
      <c r="AK97" s="2">
        <v>6374296.6399999997</v>
      </c>
      <c r="AL97" s="2">
        <v>0</v>
      </c>
      <c r="AM97" s="2">
        <v>0</v>
      </c>
      <c r="AN97" s="2">
        <v>0</v>
      </c>
      <c r="AO97" s="2">
        <v>6374296.6399999997</v>
      </c>
      <c r="AP97" s="2">
        <v>0</v>
      </c>
      <c r="AQ97" s="2">
        <v>0</v>
      </c>
      <c r="AR97" s="2">
        <v>0</v>
      </c>
      <c r="AS97" s="2">
        <v>0</v>
      </c>
      <c r="AT97" s="2">
        <v>0</v>
      </c>
      <c r="AU97" s="2">
        <v>0</v>
      </c>
      <c r="AV97" s="2">
        <v>1</v>
      </c>
      <c r="AW97" s="2">
        <v>1</v>
      </c>
      <c r="AX97" s="2"/>
      <c r="AY97" s="2"/>
      <c r="AZ97" s="2">
        <v>1</v>
      </c>
      <c r="BA97" s="2">
        <v>1</v>
      </c>
      <c r="BB97" s="2">
        <v>1</v>
      </c>
      <c r="BC97" s="2">
        <v>1</v>
      </c>
      <c r="BD97" s="2" t="s">
        <v>3</v>
      </c>
      <c r="BE97" s="2" t="s">
        <v>3</v>
      </c>
      <c r="BF97" s="2" t="s">
        <v>3</v>
      </c>
      <c r="BG97" s="2" t="s">
        <v>3</v>
      </c>
      <c r="BH97" s="2">
        <v>0</v>
      </c>
      <c r="BI97" s="2">
        <v>1</v>
      </c>
      <c r="BJ97" s="2" t="s">
        <v>3</v>
      </c>
      <c r="BK97" s="2"/>
      <c r="BL97" s="2"/>
      <c r="BM97" s="2">
        <v>1211</v>
      </c>
      <c r="BN97" s="2">
        <v>0</v>
      </c>
      <c r="BO97" s="2" t="s">
        <v>3</v>
      </c>
      <c r="BP97" s="2">
        <v>0</v>
      </c>
      <c r="BQ97" s="2">
        <v>8</v>
      </c>
      <c r="BR97" s="2">
        <v>0</v>
      </c>
      <c r="BS97" s="2">
        <v>1</v>
      </c>
      <c r="BT97" s="2">
        <v>1</v>
      </c>
      <c r="BU97" s="2">
        <v>1</v>
      </c>
      <c r="BV97" s="2">
        <v>1</v>
      </c>
      <c r="BW97" s="2">
        <v>1</v>
      </c>
      <c r="BX97" s="2">
        <v>1</v>
      </c>
      <c r="BY97" s="2" t="s">
        <v>3</v>
      </c>
      <c r="BZ97" s="2">
        <v>0</v>
      </c>
      <c r="CA97" s="2">
        <v>0</v>
      </c>
      <c r="CB97" s="2"/>
      <c r="CC97" s="2"/>
      <c r="CD97" s="2"/>
      <c r="CE97" s="2">
        <v>0</v>
      </c>
      <c r="CF97" s="2">
        <v>0</v>
      </c>
      <c r="CG97" s="2">
        <v>0</v>
      </c>
      <c r="CH97" s="2">
        <v>17</v>
      </c>
      <c r="CI97" s="2">
        <v>0</v>
      </c>
      <c r="CJ97" s="2">
        <v>0</v>
      </c>
      <c r="CK97" s="2">
        <v>0</v>
      </c>
      <c r="CL97" s="2">
        <v>0</v>
      </c>
      <c r="CM97" s="2">
        <v>0</v>
      </c>
      <c r="CN97" s="2" t="s">
        <v>3</v>
      </c>
      <c r="CO97" s="2">
        <v>0</v>
      </c>
      <c r="CP97" s="2">
        <f t="shared" si="129"/>
        <v>764915.6</v>
      </c>
      <c r="CQ97" s="2">
        <f t="shared" si="130"/>
        <v>0</v>
      </c>
      <c r="CR97" s="2">
        <f t="shared" si="131"/>
        <v>0</v>
      </c>
      <c r="CS97" s="2">
        <f t="shared" si="132"/>
        <v>0</v>
      </c>
      <c r="CT97" s="2">
        <f t="shared" si="133"/>
        <v>6374296.6399999997</v>
      </c>
      <c r="CU97" s="2">
        <f t="shared" si="134"/>
        <v>0</v>
      </c>
      <c r="CV97" s="2">
        <f t="shared" si="135"/>
        <v>0</v>
      </c>
      <c r="CW97" s="2">
        <f t="shared" si="136"/>
        <v>0</v>
      </c>
      <c r="CX97" s="2">
        <f t="shared" si="137"/>
        <v>0</v>
      </c>
      <c r="CY97" s="2">
        <f t="shared" si="138"/>
        <v>0</v>
      </c>
      <c r="CZ97" s="2">
        <f t="shared" si="139"/>
        <v>0</v>
      </c>
      <c r="DA97" s="2"/>
      <c r="DB97" s="2"/>
      <c r="DC97" s="2" t="s">
        <v>3</v>
      </c>
      <c r="DD97" s="2" t="s">
        <v>3</v>
      </c>
      <c r="DE97" s="2" t="s">
        <v>3</v>
      </c>
      <c r="DF97" s="2" t="s">
        <v>3</v>
      </c>
      <c r="DG97" s="2" t="s">
        <v>3</v>
      </c>
      <c r="DH97" s="2" t="s">
        <v>3</v>
      </c>
      <c r="DI97" s="2" t="s">
        <v>3</v>
      </c>
      <c r="DJ97" s="2" t="s">
        <v>3</v>
      </c>
      <c r="DK97" s="2" t="s">
        <v>3</v>
      </c>
      <c r="DL97" s="2" t="s">
        <v>3</v>
      </c>
      <c r="DM97" s="2" t="s">
        <v>3</v>
      </c>
      <c r="DN97" s="2">
        <v>0</v>
      </c>
      <c r="DO97" s="2">
        <v>0</v>
      </c>
      <c r="DP97" s="2">
        <v>1</v>
      </c>
      <c r="DQ97" s="2">
        <v>1</v>
      </c>
      <c r="DR97" s="2"/>
      <c r="DS97" s="2"/>
      <c r="DT97" s="2"/>
      <c r="DU97" s="2">
        <v>1013</v>
      </c>
      <c r="DV97" s="2" t="s">
        <v>29</v>
      </c>
      <c r="DW97" s="2" t="s">
        <v>29</v>
      </c>
      <c r="DX97" s="2">
        <v>1</v>
      </c>
      <c r="DY97" s="2"/>
      <c r="DZ97" s="2"/>
      <c r="EA97" s="2"/>
      <c r="EB97" s="2"/>
      <c r="EC97" s="2"/>
      <c r="ED97" s="2"/>
      <c r="EE97" s="2">
        <v>58262974</v>
      </c>
      <c r="EF97" s="2">
        <v>8</v>
      </c>
      <c r="EG97" s="2" t="s">
        <v>30</v>
      </c>
      <c r="EH97" s="2">
        <v>0</v>
      </c>
      <c r="EI97" s="2" t="s">
        <v>3</v>
      </c>
      <c r="EJ97" s="2">
        <v>1</v>
      </c>
      <c r="EK97" s="2">
        <v>1211</v>
      </c>
      <c r="EL97" s="2" t="s">
        <v>31</v>
      </c>
      <c r="EM97" s="2" t="s">
        <v>32</v>
      </c>
      <c r="EN97" s="2"/>
      <c r="EO97" s="2" t="s">
        <v>3</v>
      </c>
      <c r="EP97" s="2"/>
      <c r="EQ97" s="2">
        <v>0</v>
      </c>
      <c r="ER97" s="2">
        <v>6374296.6399999997</v>
      </c>
      <c r="ES97" s="2">
        <v>0</v>
      </c>
      <c r="ET97" s="2">
        <v>0</v>
      </c>
      <c r="EU97" s="2">
        <v>0</v>
      </c>
      <c r="EV97" s="2">
        <v>6374296.6399999997</v>
      </c>
      <c r="EW97" s="2">
        <v>0</v>
      </c>
      <c r="EX97" s="2">
        <v>0</v>
      </c>
      <c r="EY97" s="2">
        <v>0</v>
      </c>
      <c r="EZ97" s="2"/>
      <c r="FA97" s="2"/>
      <c r="FB97" s="2"/>
      <c r="FC97" s="2"/>
      <c r="FD97" s="2"/>
      <c r="FE97" s="2"/>
      <c r="FF97" s="2"/>
      <c r="FG97" s="2"/>
      <c r="FH97" s="2"/>
      <c r="FI97" s="2"/>
      <c r="FJ97" s="2"/>
      <c r="FK97" s="2"/>
      <c r="FL97" s="2"/>
      <c r="FM97" s="2"/>
      <c r="FN97" s="2"/>
      <c r="FO97" s="2"/>
      <c r="FP97" s="2"/>
      <c r="FQ97" s="2">
        <v>0</v>
      </c>
      <c r="FR97" s="2">
        <f t="shared" si="140"/>
        <v>0</v>
      </c>
      <c r="FS97" s="2">
        <v>0</v>
      </c>
      <c r="FT97" s="2" t="s">
        <v>33</v>
      </c>
      <c r="FU97" s="2"/>
      <c r="FV97" s="2"/>
      <c r="FW97" s="2"/>
      <c r="FX97" s="2">
        <v>0</v>
      </c>
      <c r="FY97" s="2">
        <v>0</v>
      </c>
      <c r="FZ97" s="2"/>
      <c r="GA97" s="2" t="s">
        <v>3</v>
      </c>
      <c r="GB97" s="2"/>
      <c r="GC97" s="2"/>
      <c r="GD97" s="2">
        <v>1</v>
      </c>
      <c r="GE97" s="2"/>
      <c r="GF97" s="2">
        <v>1823882884</v>
      </c>
      <c r="GG97" s="2">
        <v>2</v>
      </c>
      <c r="GH97" s="2">
        <v>2</v>
      </c>
      <c r="GI97" s="2">
        <v>0</v>
      </c>
      <c r="GJ97" s="2">
        <v>0</v>
      </c>
      <c r="GK97" s="2">
        <v>0</v>
      </c>
      <c r="GL97" s="2">
        <f t="shared" si="141"/>
        <v>0</v>
      </c>
      <c r="GM97" s="2">
        <f t="shared" si="142"/>
        <v>764915.6</v>
      </c>
      <c r="GN97" s="2">
        <f t="shared" si="143"/>
        <v>764915.6</v>
      </c>
      <c r="GO97" s="2">
        <f t="shared" si="144"/>
        <v>0</v>
      </c>
      <c r="GP97" s="2">
        <f t="shared" si="145"/>
        <v>0</v>
      </c>
      <c r="GQ97" s="2"/>
      <c r="GR97" s="2">
        <v>0</v>
      </c>
      <c r="GS97" s="2">
        <v>4</v>
      </c>
      <c r="GT97" s="2">
        <v>0</v>
      </c>
      <c r="GU97" s="2" t="s">
        <v>3</v>
      </c>
      <c r="GV97" s="2">
        <f t="shared" si="146"/>
        <v>0</v>
      </c>
      <c r="GW97" s="2">
        <v>1</v>
      </c>
      <c r="GX97" s="2">
        <f t="shared" si="147"/>
        <v>0</v>
      </c>
      <c r="GY97" s="2"/>
      <c r="GZ97" s="2"/>
      <c r="HA97" s="2">
        <v>0</v>
      </c>
      <c r="HB97" s="2">
        <v>0</v>
      </c>
      <c r="HC97" s="2">
        <f t="shared" si="148"/>
        <v>0</v>
      </c>
      <c r="HD97" s="2"/>
      <c r="HE97" s="2"/>
      <c r="HF97" s="2"/>
      <c r="HG97" s="2"/>
      <c r="HH97" s="2"/>
      <c r="HI97" s="2"/>
      <c r="HJ97" s="2"/>
      <c r="HK97" s="2"/>
      <c r="HL97" s="2"/>
      <c r="HM97" s="2"/>
      <c r="HN97" s="2"/>
      <c r="HO97" s="2"/>
      <c r="HP97" s="2"/>
      <c r="HQ97" s="2"/>
      <c r="HR97" s="2"/>
      <c r="HS97" s="2"/>
      <c r="HT97" s="2"/>
      <c r="HU97" s="2"/>
      <c r="HV97" s="2"/>
      <c r="HW97" s="2"/>
      <c r="HX97" s="2"/>
      <c r="HY97" s="2"/>
      <c r="HZ97" s="2"/>
      <c r="IA97" s="2"/>
      <c r="IB97" s="2"/>
      <c r="IC97" s="2"/>
      <c r="ID97" s="2"/>
      <c r="IE97" s="2"/>
      <c r="IF97" s="2"/>
      <c r="IG97" s="2"/>
      <c r="IH97" s="2"/>
      <c r="II97" s="2"/>
      <c r="IJ97" s="2"/>
      <c r="IK97" s="2">
        <v>0</v>
      </c>
      <c r="IL97" s="2"/>
      <c r="IM97" s="2"/>
      <c r="IN97" s="2"/>
      <c r="IO97" s="2"/>
      <c r="IP97" s="2"/>
      <c r="IQ97" s="2"/>
      <c r="IR97" s="2"/>
      <c r="IS97" s="2"/>
      <c r="IT97" s="2"/>
      <c r="IU97" s="2"/>
    </row>
    <row r="98" spans="1:255" x14ac:dyDescent="0.2">
      <c r="A98">
        <v>17</v>
      </c>
      <c r="B98">
        <v>1</v>
      </c>
      <c r="E98" t="s">
        <v>134</v>
      </c>
      <c r="F98" t="s">
        <v>135</v>
      </c>
      <c r="G98" t="s">
        <v>136</v>
      </c>
      <c r="H98" t="s">
        <v>29</v>
      </c>
      <c r="I98">
        <v>0.12</v>
      </c>
      <c r="J98">
        <v>0</v>
      </c>
      <c r="L98">
        <v>1</v>
      </c>
      <c r="M98">
        <v>0.3</v>
      </c>
      <c r="N98">
        <f t="shared" si="108"/>
        <v>0.7</v>
      </c>
      <c r="O98">
        <f t="shared" si="109"/>
        <v>764915.6</v>
      </c>
      <c r="P98">
        <f t="shared" si="110"/>
        <v>0</v>
      </c>
      <c r="Q98">
        <f t="shared" si="111"/>
        <v>0</v>
      </c>
      <c r="R98">
        <f t="shared" si="112"/>
        <v>0</v>
      </c>
      <c r="S98">
        <f t="shared" si="113"/>
        <v>764915.6</v>
      </c>
      <c r="T98">
        <f t="shared" si="114"/>
        <v>0</v>
      </c>
      <c r="U98">
        <f t="shared" si="115"/>
        <v>0</v>
      </c>
      <c r="V98">
        <f t="shared" si="116"/>
        <v>0</v>
      </c>
      <c r="W98">
        <f t="shared" si="117"/>
        <v>0</v>
      </c>
      <c r="X98">
        <f t="shared" si="118"/>
        <v>0</v>
      </c>
      <c r="Y98">
        <f t="shared" si="119"/>
        <v>0</v>
      </c>
      <c r="AA98">
        <v>58262851</v>
      </c>
      <c r="AB98">
        <f t="shared" si="120"/>
        <v>6374296.6399999997</v>
      </c>
      <c r="AC98">
        <f t="shared" si="121"/>
        <v>0</v>
      </c>
      <c r="AD98">
        <f t="shared" si="122"/>
        <v>0</v>
      </c>
      <c r="AE98">
        <f t="shared" si="123"/>
        <v>0</v>
      </c>
      <c r="AF98">
        <f t="shared" si="124"/>
        <v>6374296.6399999997</v>
      </c>
      <c r="AG98">
        <f t="shared" si="125"/>
        <v>0</v>
      </c>
      <c r="AH98">
        <f t="shared" si="126"/>
        <v>0</v>
      </c>
      <c r="AI98">
        <f t="shared" si="127"/>
        <v>0</v>
      </c>
      <c r="AJ98">
        <f t="shared" si="128"/>
        <v>0</v>
      </c>
      <c r="AK98">
        <v>6374296.6399999997</v>
      </c>
      <c r="AL98">
        <v>0</v>
      </c>
      <c r="AM98">
        <v>0</v>
      </c>
      <c r="AN98">
        <v>0</v>
      </c>
      <c r="AO98">
        <v>6374296.6399999997</v>
      </c>
      <c r="AP98">
        <v>0</v>
      </c>
      <c r="AQ98">
        <v>0</v>
      </c>
      <c r="AR98">
        <v>0</v>
      </c>
      <c r="AS98">
        <v>0</v>
      </c>
      <c r="AT98">
        <v>0</v>
      </c>
      <c r="AU98">
        <v>0</v>
      </c>
      <c r="AV98">
        <v>1</v>
      </c>
      <c r="AW98">
        <v>1</v>
      </c>
      <c r="AZ98">
        <v>1</v>
      </c>
      <c r="BA98">
        <v>1</v>
      </c>
      <c r="BB98">
        <v>1</v>
      </c>
      <c r="BC98">
        <v>1</v>
      </c>
      <c r="BD98" t="s">
        <v>3</v>
      </c>
      <c r="BE98" t="s">
        <v>3</v>
      </c>
      <c r="BF98" t="s">
        <v>3</v>
      </c>
      <c r="BG98" t="s">
        <v>3</v>
      </c>
      <c r="BH98">
        <v>0</v>
      </c>
      <c r="BI98">
        <v>1</v>
      </c>
      <c r="BJ98" t="s">
        <v>3</v>
      </c>
      <c r="BM98">
        <v>1211</v>
      </c>
      <c r="BN98">
        <v>0</v>
      </c>
      <c r="BO98" t="s">
        <v>3</v>
      </c>
      <c r="BP98">
        <v>0</v>
      </c>
      <c r="BQ98">
        <v>8</v>
      </c>
      <c r="BR98">
        <v>0</v>
      </c>
      <c r="BS98">
        <v>1</v>
      </c>
      <c r="BT98">
        <v>1</v>
      </c>
      <c r="BU98">
        <v>1</v>
      </c>
      <c r="BV98">
        <v>1</v>
      </c>
      <c r="BW98">
        <v>1</v>
      </c>
      <c r="BX98">
        <v>1</v>
      </c>
      <c r="BY98" t="s">
        <v>3</v>
      </c>
      <c r="BZ98">
        <v>0</v>
      </c>
      <c r="CA98">
        <v>0</v>
      </c>
      <c r="CE98">
        <v>0</v>
      </c>
      <c r="CF98">
        <v>0</v>
      </c>
      <c r="CG98">
        <v>0</v>
      </c>
      <c r="CH98">
        <v>17</v>
      </c>
      <c r="CI98">
        <v>0</v>
      </c>
      <c r="CJ98">
        <v>0</v>
      </c>
      <c r="CK98">
        <v>0</v>
      </c>
      <c r="CL98">
        <v>0</v>
      </c>
      <c r="CM98">
        <v>0</v>
      </c>
      <c r="CN98" t="s">
        <v>3</v>
      </c>
      <c r="CO98">
        <v>0</v>
      </c>
      <c r="CP98">
        <f t="shared" si="129"/>
        <v>764915.6</v>
      </c>
      <c r="CQ98">
        <f t="shared" si="130"/>
        <v>0</v>
      </c>
      <c r="CR98">
        <f t="shared" si="131"/>
        <v>0</v>
      </c>
      <c r="CS98">
        <f t="shared" si="132"/>
        <v>0</v>
      </c>
      <c r="CT98">
        <f t="shared" si="133"/>
        <v>6374296.6399999997</v>
      </c>
      <c r="CU98">
        <f t="shared" si="134"/>
        <v>0</v>
      </c>
      <c r="CV98">
        <f t="shared" si="135"/>
        <v>0</v>
      </c>
      <c r="CW98">
        <f t="shared" si="136"/>
        <v>0</v>
      </c>
      <c r="CX98">
        <f t="shared" si="137"/>
        <v>0</v>
      </c>
      <c r="CY98">
        <f t="shared" si="138"/>
        <v>0</v>
      </c>
      <c r="CZ98">
        <f t="shared" si="139"/>
        <v>0</v>
      </c>
      <c r="DC98" t="s">
        <v>3</v>
      </c>
      <c r="DD98" t="s">
        <v>3</v>
      </c>
      <c r="DE98" t="s">
        <v>3</v>
      </c>
      <c r="DF98" t="s">
        <v>3</v>
      </c>
      <c r="DG98" t="s">
        <v>3</v>
      </c>
      <c r="DH98" t="s">
        <v>3</v>
      </c>
      <c r="DI98" t="s">
        <v>3</v>
      </c>
      <c r="DJ98" t="s">
        <v>3</v>
      </c>
      <c r="DK98" t="s">
        <v>3</v>
      </c>
      <c r="DL98" t="s">
        <v>3</v>
      </c>
      <c r="DM98" t="s">
        <v>3</v>
      </c>
      <c r="DN98">
        <v>0</v>
      </c>
      <c r="DO98">
        <v>0</v>
      </c>
      <c r="DP98">
        <v>1</v>
      </c>
      <c r="DQ98">
        <v>1</v>
      </c>
      <c r="DU98">
        <v>1013</v>
      </c>
      <c r="DV98" t="s">
        <v>29</v>
      </c>
      <c r="DW98" t="s">
        <v>29</v>
      </c>
      <c r="DX98">
        <v>1</v>
      </c>
      <c r="EE98">
        <v>58262974</v>
      </c>
      <c r="EF98">
        <v>8</v>
      </c>
      <c r="EG98" t="s">
        <v>30</v>
      </c>
      <c r="EH98">
        <v>0</v>
      </c>
      <c r="EI98" t="s">
        <v>3</v>
      </c>
      <c r="EJ98">
        <v>1</v>
      </c>
      <c r="EK98">
        <v>1211</v>
      </c>
      <c r="EL98" t="s">
        <v>31</v>
      </c>
      <c r="EM98" t="s">
        <v>32</v>
      </c>
      <c r="EO98" t="s">
        <v>3</v>
      </c>
      <c r="EQ98">
        <v>0</v>
      </c>
      <c r="ER98">
        <v>6374296.6399999997</v>
      </c>
      <c r="ES98">
        <v>0</v>
      </c>
      <c r="ET98">
        <v>0</v>
      </c>
      <c r="EU98">
        <v>0</v>
      </c>
      <c r="EV98">
        <v>6374296.6399999997</v>
      </c>
      <c r="EW98">
        <v>0</v>
      </c>
      <c r="EX98">
        <v>0</v>
      </c>
      <c r="EY98">
        <v>0</v>
      </c>
      <c r="FQ98">
        <v>0</v>
      </c>
      <c r="FR98">
        <f t="shared" si="140"/>
        <v>0</v>
      </c>
      <c r="FS98">
        <v>0</v>
      </c>
      <c r="FT98" t="s">
        <v>33</v>
      </c>
      <c r="FX98">
        <v>0</v>
      </c>
      <c r="FY98">
        <v>0</v>
      </c>
      <c r="GA98" t="s">
        <v>3</v>
      </c>
      <c r="GD98">
        <v>1</v>
      </c>
      <c r="GF98">
        <v>1823882884</v>
      </c>
      <c r="GG98">
        <v>2</v>
      </c>
      <c r="GH98">
        <v>2</v>
      </c>
      <c r="GI98">
        <v>0</v>
      </c>
      <c r="GJ98">
        <v>0</v>
      </c>
      <c r="GK98">
        <v>0</v>
      </c>
      <c r="GL98">
        <f t="shared" si="141"/>
        <v>0</v>
      </c>
      <c r="GM98">
        <f t="shared" si="142"/>
        <v>764915.6</v>
      </c>
      <c r="GN98">
        <f t="shared" si="143"/>
        <v>764915.6</v>
      </c>
      <c r="GO98">
        <f t="shared" si="144"/>
        <v>0</v>
      </c>
      <c r="GP98">
        <f t="shared" si="145"/>
        <v>0</v>
      </c>
      <c r="GR98">
        <v>0</v>
      </c>
      <c r="GS98">
        <v>4</v>
      </c>
      <c r="GT98">
        <v>0</v>
      </c>
      <c r="GU98" t="s">
        <v>3</v>
      </c>
      <c r="GV98">
        <f t="shared" si="146"/>
        <v>0</v>
      </c>
      <c r="GW98">
        <v>1</v>
      </c>
      <c r="GX98">
        <f t="shared" si="147"/>
        <v>0</v>
      </c>
      <c r="HA98">
        <v>0</v>
      </c>
      <c r="HB98">
        <v>0</v>
      </c>
      <c r="HC98">
        <f t="shared" si="148"/>
        <v>0</v>
      </c>
      <c r="IK98">
        <v>0</v>
      </c>
    </row>
    <row r="99" spans="1:255" x14ac:dyDescent="0.2">
      <c r="A99" s="2">
        <v>19</v>
      </c>
      <c r="B99" s="2">
        <v>1</v>
      </c>
      <c r="C99" s="2"/>
      <c r="D99" s="2"/>
      <c r="E99" s="2"/>
      <c r="F99" s="2" t="s">
        <v>3</v>
      </c>
      <c r="G99" s="2" t="s">
        <v>137</v>
      </c>
      <c r="H99" s="2" t="s">
        <v>3</v>
      </c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>
        <v>1</v>
      </c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"/>
      <c r="CE99" s="2"/>
      <c r="CF99" s="2"/>
      <c r="CG99" s="2"/>
      <c r="CH99" s="2"/>
      <c r="CI99" s="2"/>
      <c r="CJ99" s="2"/>
      <c r="CK99" s="2"/>
      <c r="CL99" s="2"/>
      <c r="CM99" s="2"/>
      <c r="CN99" s="2"/>
      <c r="CO99" s="2"/>
      <c r="CP99" s="2"/>
      <c r="CQ99" s="2"/>
      <c r="CR99" s="2"/>
      <c r="CS99" s="2"/>
      <c r="CT99" s="2"/>
      <c r="CU99" s="2"/>
      <c r="CV99" s="2"/>
      <c r="CW99" s="2"/>
      <c r="CX99" s="2"/>
      <c r="CY99" s="2"/>
      <c r="CZ99" s="2"/>
      <c r="DA99" s="2"/>
      <c r="DB99" s="2"/>
      <c r="DC99" s="2"/>
      <c r="DD99" s="2"/>
      <c r="DE99" s="2"/>
      <c r="DF99" s="2"/>
      <c r="DG99" s="2"/>
      <c r="DH99" s="2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  <c r="DT99" s="2"/>
      <c r="DU99" s="2"/>
      <c r="DV99" s="2"/>
      <c r="DW99" s="2"/>
      <c r="DX99" s="2"/>
      <c r="DY99" s="2"/>
      <c r="DZ99" s="2"/>
      <c r="EA99" s="2"/>
      <c r="EB99" s="2"/>
      <c r="EC99" s="2"/>
      <c r="ED99" s="2"/>
      <c r="EE99" s="2"/>
      <c r="EF99" s="2"/>
      <c r="EG99" s="2"/>
      <c r="EH99" s="2"/>
      <c r="EI99" s="2"/>
      <c r="EJ99" s="2"/>
      <c r="EK99" s="2"/>
      <c r="EL99" s="2"/>
      <c r="EM99" s="2"/>
      <c r="EN99" s="2"/>
      <c r="EO99" s="2"/>
      <c r="EP99" s="2"/>
      <c r="EQ99" s="2"/>
      <c r="ER99" s="2"/>
      <c r="ES99" s="2"/>
      <c r="ET99" s="2"/>
      <c r="EU99" s="2"/>
      <c r="EV99" s="2"/>
      <c r="EW99" s="2"/>
      <c r="EX99" s="2"/>
      <c r="EY99" s="2"/>
      <c r="EZ99" s="2"/>
      <c r="FA99" s="2"/>
      <c r="FB99" s="2"/>
      <c r="FC99" s="2"/>
      <c r="FD99" s="2"/>
      <c r="FE99" s="2"/>
      <c r="FF99" s="2"/>
      <c r="FG99" s="2"/>
      <c r="FH99" s="2"/>
      <c r="FI99" s="2"/>
      <c r="FJ99" s="2"/>
      <c r="FK99" s="2"/>
      <c r="FL99" s="2"/>
      <c r="FM99" s="2"/>
      <c r="FN99" s="2"/>
      <c r="FO99" s="2"/>
      <c r="FP99" s="2"/>
      <c r="FQ99" s="2"/>
      <c r="FR99" s="2"/>
      <c r="FS99" s="2"/>
      <c r="FT99" s="2"/>
      <c r="FU99" s="2"/>
      <c r="FV99" s="2"/>
      <c r="FW99" s="2"/>
      <c r="FX99" s="2"/>
      <c r="FY99" s="2"/>
      <c r="FZ99" s="2"/>
      <c r="GA99" s="2"/>
      <c r="GB99" s="2"/>
      <c r="GC99" s="2"/>
      <c r="GD99" s="2"/>
      <c r="GE99" s="2"/>
      <c r="GF99" s="2"/>
      <c r="GG99" s="2"/>
      <c r="GH99" s="2"/>
      <c r="GI99" s="2"/>
      <c r="GJ99" s="2"/>
      <c r="GK99" s="2"/>
      <c r="GL99" s="2"/>
      <c r="GM99" s="2"/>
      <c r="GN99" s="2"/>
      <c r="GO99" s="2"/>
      <c r="GP99" s="2"/>
      <c r="GQ99" s="2"/>
      <c r="GR99" s="2"/>
      <c r="GS99" s="2"/>
      <c r="GT99" s="2"/>
      <c r="GU99" s="2"/>
      <c r="GV99" s="2"/>
      <c r="GW99" s="2"/>
      <c r="GX99" s="2"/>
      <c r="GY99" s="2"/>
      <c r="GZ99" s="2"/>
      <c r="HA99" s="2"/>
      <c r="HB99" s="2"/>
      <c r="HC99" s="2"/>
      <c r="HD99" s="2"/>
      <c r="HE99" s="2"/>
      <c r="HF99" s="2"/>
      <c r="HG99" s="2"/>
      <c r="HH99" s="2"/>
      <c r="HI99" s="2"/>
      <c r="HJ99" s="2"/>
      <c r="HK99" s="2"/>
      <c r="HL99" s="2"/>
      <c r="HM99" s="2"/>
      <c r="HN99" s="2"/>
      <c r="HO99" s="2"/>
      <c r="HP99" s="2"/>
      <c r="HQ99" s="2"/>
      <c r="HR99" s="2"/>
      <c r="HS99" s="2"/>
      <c r="HT99" s="2"/>
      <c r="HU99" s="2"/>
      <c r="HV99" s="2"/>
      <c r="HW99" s="2"/>
      <c r="HX99" s="2"/>
      <c r="HY99" s="2"/>
      <c r="HZ99" s="2"/>
      <c r="IA99" s="2"/>
      <c r="IB99" s="2"/>
      <c r="IC99" s="2"/>
      <c r="ID99" s="2"/>
      <c r="IE99" s="2"/>
      <c r="IF99" s="2"/>
      <c r="IG99" s="2"/>
      <c r="IH99" s="2"/>
      <c r="II99" s="2"/>
      <c r="IJ99" s="2"/>
      <c r="IK99" s="2">
        <v>0</v>
      </c>
      <c r="IL99" s="2"/>
      <c r="IM99" s="2"/>
      <c r="IN99" s="2"/>
      <c r="IO99" s="2"/>
      <c r="IP99" s="2"/>
      <c r="IQ99" s="2"/>
      <c r="IR99" s="2"/>
      <c r="IS99" s="2"/>
      <c r="IT99" s="2"/>
      <c r="IU99" s="2"/>
    </row>
    <row r="100" spans="1:255" x14ac:dyDescent="0.2">
      <c r="A100" s="2">
        <v>17</v>
      </c>
      <c r="B100" s="2">
        <v>1</v>
      </c>
      <c r="C100" s="2"/>
      <c r="D100" s="2"/>
      <c r="E100" s="2" t="s">
        <v>138</v>
      </c>
      <c r="F100" s="2" t="s">
        <v>139</v>
      </c>
      <c r="G100" s="2" t="s">
        <v>140</v>
      </c>
      <c r="H100" s="2" t="s">
        <v>29</v>
      </c>
      <c r="I100" s="2">
        <v>3.2000000000000001E-2</v>
      </c>
      <c r="J100" s="2">
        <v>0</v>
      </c>
      <c r="K100" s="2"/>
      <c r="L100" s="2">
        <v>1</v>
      </c>
      <c r="M100" s="2">
        <v>4.2000000000000003E-2</v>
      </c>
      <c r="N100" s="2">
        <f t="shared" ref="N100:N107" si="149">ROUND(L100-M100,4)</f>
        <v>0.95799999999999996</v>
      </c>
      <c r="O100" s="2">
        <f t="shared" ref="O100:O107" si="150">ROUND(CP100,2)</f>
        <v>2342836.9700000002</v>
      </c>
      <c r="P100" s="2">
        <f t="shared" ref="P100:P107" si="151">ROUND(CQ100*I100,2)</f>
        <v>0</v>
      </c>
      <c r="Q100" s="2">
        <f t="shared" ref="Q100:Q107" si="152">ROUND(CR100*I100,2)</f>
        <v>0</v>
      </c>
      <c r="R100" s="2">
        <f t="shared" ref="R100:R107" si="153">ROUND(CS100*I100,2)</f>
        <v>0</v>
      </c>
      <c r="S100" s="2">
        <f t="shared" ref="S100:S107" si="154">ROUND(CT100*I100,2)</f>
        <v>2342836.9700000002</v>
      </c>
      <c r="T100" s="2">
        <f t="shared" ref="T100:T107" si="155">ROUND(CU100*I100,2)</f>
        <v>0</v>
      </c>
      <c r="U100" s="2">
        <f t="shared" ref="U100:U107" si="156">CV100*I100</f>
        <v>0</v>
      </c>
      <c r="V100" s="2">
        <f t="shared" ref="V100:V107" si="157">CW100*I100</f>
        <v>0</v>
      </c>
      <c r="W100" s="2">
        <f t="shared" ref="W100:W107" si="158">ROUND(CX100*I100,2)</f>
        <v>0</v>
      </c>
      <c r="X100" s="2">
        <f t="shared" ref="X100:Y107" si="159">ROUND(CY100,2)</f>
        <v>0</v>
      </c>
      <c r="Y100" s="2">
        <f t="shared" si="159"/>
        <v>0</v>
      </c>
      <c r="Z100" s="2"/>
      <c r="AA100" s="2">
        <v>58262852</v>
      </c>
      <c r="AB100" s="2">
        <f t="shared" ref="AB100:AB107" si="160">ROUND((AC100+AD100+AF100),2)</f>
        <v>73213655.209999993</v>
      </c>
      <c r="AC100" s="2">
        <f t="shared" ref="AC100:AF107" si="161">ROUND((ES100),2)</f>
        <v>0</v>
      </c>
      <c r="AD100" s="2">
        <f t="shared" si="161"/>
        <v>0</v>
      </c>
      <c r="AE100" s="2">
        <f t="shared" si="161"/>
        <v>0</v>
      </c>
      <c r="AF100" s="2">
        <f t="shared" si="161"/>
        <v>73213655.209999993</v>
      </c>
      <c r="AG100" s="2">
        <f t="shared" ref="AG100:AG107" si="162">ROUND((AP100),2)</f>
        <v>0</v>
      </c>
      <c r="AH100" s="2">
        <f t="shared" ref="AH100:AI107" si="163">(EW100)</f>
        <v>0</v>
      </c>
      <c r="AI100" s="2">
        <f t="shared" si="163"/>
        <v>0</v>
      </c>
      <c r="AJ100" s="2">
        <f t="shared" ref="AJ100:AJ107" si="164">(AS100)</f>
        <v>0</v>
      </c>
      <c r="AK100" s="2">
        <v>73213655.209999993</v>
      </c>
      <c r="AL100" s="2">
        <v>0</v>
      </c>
      <c r="AM100" s="2">
        <v>0</v>
      </c>
      <c r="AN100" s="2">
        <v>0</v>
      </c>
      <c r="AO100" s="2">
        <v>73213655.209999993</v>
      </c>
      <c r="AP100" s="2">
        <v>0</v>
      </c>
      <c r="AQ100" s="2">
        <v>0</v>
      </c>
      <c r="AR100" s="2">
        <v>0</v>
      </c>
      <c r="AS100" s="2">
        <v>0</v>
      </c>
      <c r="AT100" s="2">
        <v>0</v>
      </c>
      <c r="AU100" s="2">
        <v>0</v>
      </c>
      <c r="AV100" s="2">
        <v>1</v>
      </c>
      <c r="AW100" s="2">
        <v>1</v>
      </c>
      <c r="AX100" s="2"/>
      <c r="AY100" s="2"/>
      <c r="AZ100" s="2">
        <v>1</v>
      </c>
      <c r="BA100" s="2">
        <v>1</v>
      </c>
      <c r="BB100" s="2">
        <v>1</v>
      </c>
      <c r="BC100" s="2">
        <v>1</v>
      </c>
      <c r="BD100" s="2" t="s">
        <v>3</v>
      </c>
      <c r="BE100" s="2" t="s">
        <v>3</v>
      </c>
      <c r="BF100" s="2" t="s">
        <v>3</v>
      </c>
      <c r="BG100" s="2" t="s">
        <v>3</v>
      </c>
      <c r="BH100" s="2">
        <v>0</v>
      </c>
      <c r="BI100" s="2">
        <v>1</v>
      </c>
      <c r="BJ100" s="2" t="s">
        <v>3</v>
      </c>
      <c r="BK100" s="2"/>
      <c r="BL100" s="2"/>
      <c r="BM100" s="2">
        <v>1211</v>
      </c>
      <c r="BN100" s="2">
        <v>0</v>
      </c>
      <c r="BO100" s="2" t="s">
        <v>3</v>
      </c>
      <c r="BP100" s="2">
        <v>0</v>
      </c>
      <c r="BQ100" s="2">
        <v>8</v>
      </c>
      <c r="BR100" s="2">
        <v>0</v>
      </c>
      <c r="BS100" s="2">
        <v>1</v>
      </c>
      <c r="BT100" s="2">
        <v>1</v>
      </c>
      <c r="BU100" s="2">
        <v>1</v>
      </c>
      <c r="BV100" s="2">
        <v>1</v>
      </c>
      <c r="BW100" s="2">
        <v>1</v>
      </c>
      <c r="BX100" s="2">
        <v>1</v>
      </c>
      <c r="BY100" s="2" t="s">
        <v>3</v>
      </c>
      <c r="BZ100" s="2">
        <v>0</v>
      </c>
      <c r="CA100" s="2">
        <v>0</v>
      </c>
      <c r="CB100" s="2"/>
      <c r="CC100" s="2"/>
      <c r="CD100" s="2"/>
      <c r="CE100" s="2">
        <v>0</v>
      </c>
      <c r="CF100" s="2">
        <v>0</v>
      </c>
      <c r="CG100" s="2">
        <v>0</v>
      </c>
      <c r="CH100" s="2">
        <v>18</v>
      </c>
      <c r="CI100" s="2">
        <v>0</v>
      </c>
      <c r="CJ100" s="2">
        <v>0</v>
      </c>
      <c r="CK100" s="2">
        <v>0</v>
      </c>
      <c r="CL100" s="2">
        <v>0</v>
      </c>
      <c r="CM100" s="2">
        <v>0</v>
      </c>
      <c r="CN100" s="2" t="s">
        <v>3</v>
      </c>
      <c r="CO100" s="2">
        <v>0</v>
      </c>
      <c r="CP100" s="2">
        <f t="shared" ref="CP100:CP107" si="165">(P100+Q100+S100)</f>
        <v>2342836.9700000002</v>
      </c>
      <c r="CQ100" s="2">
        <f t="shared" ref="CQ100:CQ107" si="166">AC100*BC100</f>
        <v>0</v>
      </c>
      <c r="CR100" s="2">
        <f t="shared" ref="CR100:CR107" si="167">((AD100*BB100-(EU100)*BS100)+AE100*BS100)</f>
        <v>0</v>
      </c>
      <c r="CS100" s="2">
        <f t="shared" ref="CS100:CS107" si="168">AE100*BS100</f>
        <v>0</v>
      </c>
      <c r="CT100" s="2">
        <f t="shared" ref="CT100:CT107" si="169">AF100*BA100</f>
        <v>73213655.209999993</v>
      </c>
      <c r="CU100" s="2">
        <f t="shared" ref="CU100:CX107" si="170">AG100</f>
        <v>0</v>
      </c>
      <c r="CV100" s="2">
        <f t="shared" si="170"/>
        <v>0</v>
      </c>
      <c r="CW100" s="2">
        <f t="shared" si="170"/>
        <v>0</v>
      </c>
      <c r="CX100" s="2">
        <f t="shared" si="170"/>
        <v>0</v>
      </c>
      <c r="CY100" s="2">
        <f t="shared" ref="CY100:CY107" si="171">(((S100+R100)*FX100)/100)</f>
        <v>0</v>
      </c>
      <c r="CZ100" s="2">
        <f t="shared" ref="CZ100:CZ107" si="172">(((S100+R100)*CA100)/100)</f>
        <v>0</v>
      </c>
      <c r="DA100" s="2"/>
      <c r="DB100" s="2"/>
      <c r="DC100" s="2" t="s">
        <v>3</v>
      </c>
      <c r="DD100" s="2" t="s">
        <v>3</v>
      </c>
      <c r="DE100" s="2" t="s">
        <v>3</v>
      </c>
      <c r="DF100" s="2" t="s">
        <v>3</v>
      </c>
      <c r="DG100" s="2" t="s">
        <v>3</v>
      </c>
      <c r="DH100" s="2" t="s">
        <v>3</v>
      </c>
      <c r="DI100" s="2" t="s">
        <v>3</v>
      </c>
      <c r="DJ100" s="2" t="s">
        <v>3</v>
      </c>
      <c r="DK100" s="2" t="s">
        <v>3</v>
      </c>
      <c r="DL100" s="2" t="s">
        <v>3</v>
      </c>
      <c r="DM100" s="2" t="s">
        <v>3</v>
      </c>
      <c r="DN100" s="2">
        <v>0</v>
      </c>
      <c r="DO100" s="2">
        <v>0</v>
      </c>
      <c r="DP100" s="2">
        <v>1</v>
      </c>
      <c r="DQ100" s="2">
        <v>1</v>
      </c>
      <c r="DR100" s="2"/>
      <c r="DS100" s="2"/>
      <c r="DT100" s="2"/>
      <c r="DU100" s="2">
        <v>1013</v>
      </c>
      <c r="DV100" s="2" t="s">
        <v>29</v>
      </c>
      <c r="DW100" s="2" t="s">
        <v>29</v>
      </c>
      <c r="DX100" s="2">
        <v>1</v>
      </c>
      <c r="DY100" s="2"/>
      <c r="DZ100" s="2"/>
      <c r="EA100" s="2"/>
      <c r="EB100" s="2"/>
      <c r="EC100" s="2"/>
      <c r="ED100" s="2"/>
      <c r="EE100" s="2">
        <v>58262974</v>
      </c>
      <c r="EF100" s="2">
        <v>8</v>
      </c>
      <c r="EG100" s="2" t="s">
        <v>30</v>
      </c>
      <c r="EH100" s="2">
        <v>0</v>
      </c>
      <c r="EI100" s="2" t="s">
        <v>3</v>
      </c>
      <c r="EJ100" s="2">
        <v>1</v>
      </c>
      <c r="EK100" s="2">
        <v>1211</v>
      </c>
      <c r="EL100" s="2" t="s">
        <v>31</v>
      </c>
      <c r="EM100" s="2" t="s">
        <v>32</v>
      </c>
      <c r="EN100" s="2"/>
      <c r="EO100" s="2" t="s">
        <v>3</v>
      </c>
      <c r="EP100" s="2"/>
      <c r="EQ100" s="2">
        <v>0</v>
      </c>
      <c r="ER100" s="2">
        <v>73213655.209999993</v>
      </c>
      <c r="ES100" s="2">
        <v>0</v>
      </c>
      <c r="ET100" s="2">
        <v>0</v>
      </c>
      <c r="EU100" s="2">
        <v>0</v>
      </c>
      <c r="EV100" s="2">
        <v>73213655.209999993</v>
      </c>
      <c r="EW100" s="2">
        <v>0</v>
      </c>
      <c r="EX100" s="2">
        <v>0</v>
      </c>
      <c r="EY100" s="2">
        <v>0</v>
      </c>
      <c r="EZ100" s="2"/>
      <c r="FA100" s="2"/>
      <c r="FB100" s="2"/>
      <c r="FC100" s="2"/>
      <c r="FD100" s="2"/>
      <c r="FE100" s="2"/>
      <c r="FF100" s="2"/>
      <c r="FG100" s="2"/>
      <c r="FH100" s="2"/>
      <c r="FI100" s="2"/>
      <c r="FJ100" s="2"/>
      <c r="FK100" s="2"/>
      <c r="FL100" s="2"/>
      <c r="FM100" s="2"/>
      <c r="FN100" s="2"/>
      <c r="FO100" s="2"/>
      <c r="FP100" s="2"/>
      <c r="FQ100" s="2">
        <v>0</v>
      </c>
      <c r="FR100" s="2">
        <f t="shared" ref="FR100:FR107" si="173">ROUND(IF(AND(BH100=3,BI100=3),P100,0),2)</f>
        <v>0</v>
      </c>
      <c r="FS100" s="2">
        <v>0</v>
      </c>
      <c r="FT100" s="2" t="s">
        <v>33</v>
      </c>
      <c r="FU100" s="2"/>
      <c r="FV100" s="2"/>
      <c r="FW100" s="2"/>
      <c r="FX100" s="2">
        <v>0</v>
      </c>
      <c r="FY100" s="2">
        <v>0</v>
      </c>
      <c r="FZ100" s="2"/>
      <c r="GA100" s="2" t="s">
        <v>3</v>
      </c>
      <c r="GB100" s="2"/>
      <c r="GC100" s="2"/>
      <c r="GD100" s="2">
        <v>1</v>
      </c>
      <c r="GE100" s="2"/>
      <c r="GF100" s="2">
        <v>1058677549</v>
      </c>
      <c r="GG100" s="2">
        <v>2</v>
      </c>
      <c r="GH100" s="2">
        <v>2</v>
      </c>
      <c r="GI100" s="2">
        <v>0</v>
      </c>
      <c r="GJ100" s="2">
        <v>0</v>
      </c>
      <c r="GK100" s="2">
        <v>0</v>
      </c>
      <c r="GL100" s="2">
        <f t="shared" ref="GL100:GL107" si="174">ROUND(IF(AND(BH100=3,BI100=3,FS100&lt;&gt;0),P100,0),2)</f>
        <v>0</v>
      </c>
      <c r="GM100" s="2">
        <f t="shared" ref="GM100:GM107" si="175">ROUND(O100+X100+Y100,2)+GX100</f>
        <v>2342836.9700000002</v>
      </c>
      <c r="GN100" s="2">
        <f t="shared" ref="GN100:GN107" si="176">IF(OR(BI100=0,BI100=1),ROUND(O100+X100+Y100,2),0)</f>
        <v>2342836.9700000002</v>
      </c>
      <c r="GO100" s="2">
        <f t="shared" ref="GO100:GO107" si="177">IF(BI100=2,ROUND(O100+X100+Y100,2),0)</f>
        <v>0</v>
      </c>
      <c r="GP100" s="2">
        <f t="shared" ref="GP100:GP107" si="178">IF(BI100=4,ROUND(O100+X100+Y100,2)+GX100,0)</f>
        <v>0</v>
      </c>
      <c r="GQ100" s="2"/>
      <c r="GR100" s="2">
        <v>0</v>
      </c>
      <c r="GS100" s="2">
        <v>4</v>
      </c>
      <c r="GT100" s="2">
        <v>0</v>
      </c>
      <c r="GU100" s="2" t="s">
        <v>3</v>
      </c>
      <c r="GV100" s="2">
        <f t="shared" ref="GV100:GV107" si="179">ROUND((GT100),2)</f>
        <v>0</v>
      </c>
      <c r="GW100" s="2">
        <v>1</v>
      </c>
      <c r="GX100" s="2">
        <f t="shared" ref="GX100:GX107" si="180">ROUND(HC100*I100,2)</f>
        <v>0</v>
      </c>
      <c r="GY100" s="2"/>
      <c r="GZ100" s="2"/>
      <c r="HA100" s="2">
        <v>0</v>
      </c>
      <c r="HB100" s="2">
        <v>0</v>
      </c>
      <c r="HC100" s="2">
        <f t="shared" ref="HC100:HC107" si="181">GV100*GW100</f>
        <v>0</v>
      </c>
      <c r="HD100" s="2"/>
      <c r="HE100" s="2"/>
      <c r="HF100" s="2"/>
      <c r="HG100" s="2"/>
      <c r="HH100" s="2"/>
      <c r="HI100" s="2"/>
      <c r="HJ100" s="2"/>
      <c r="HK100" s="2"/>
      <c r="HL100" s="2"/>
      <c r="HM100" s="2"/>
      <c r="HN100" s="2"/>
      <c r="HO100" s="2"/>
      <c r="HP100" s="2"/>
      <c r="HQ100" s="2"/>
      <c r="HR100" s="2"/>
      <c r="HS100" s="2"/>
      <c r="HT100" s="2"/>
      <c r="HU100" s="2"/>
      <c r="HV100" s="2"/>
      <c r="HW100" s="2"/>
      <c r="HX100" s="2"/>
      <c r="HY100" s="2"/>
      <c r="HZ100" s="2"/>
      <c r="IA100" s="2"/>
      <c r="IB100" s="2"/>
      <c r="IC100" s="2"/>
      <c r="ID100" s="2"/>
      <c r="IE100" s="2"/>
      <c r="IF100" s="2"/>
      <c r="IG100" s="2"/>
      <c r="IH100" s="2"/>
      <c r="II100" s="2"/>
      <c r="IJ100" s="2"/>
      <c r="IK100" s="2">
        <v>0</v>
      </c>
      <c r="IL100" s="2"/>
      <c r="IM100" s="2"/>
      <c r="IN100" s="2"/>
      <c r="IO100" s="2"/>
      <c r="IP100" s="2"/>
      <c r="IQ100" s="2"/>
      <c r="IR100" s="2"/>
      <c r="IS100" s="2"/>
      <c r="IT100" s="2"/>
      <c r="IU100" s="2"/>
    </row>
    <row r="101" spans="1:255" x14ac:dyDescent="0.2">
      <c r="A101">
        <v>17</v>
      </c>
      <c r="B101">
        <v>1</v>
      </c>
      <c r="E101" t="s">
        <v>138</v>
      </c>
      <c r="F101" t="s">
        <v>139</v>
      </c>
      <c r="G101" t="s">
        <v>140</v>
      </c>
      <c r="H101" t="s">
        <v>29</v>
      </c>
      <c r="I101">
        <v>3.2000000000000001E-2</v>
      </c>
      <c r="J101">
        <v>0</v>
      </c>
      <c r="L101">
        <v>1</v>
      </c>
      <c r="M101">
        <v>4.2000000000000003E-2</v>
      </c>
      <c r="N101">
        <f t="shared" si="149"/>
        <v>0.95799999999999996</v>
      </c>
      <c r="O101">
        <f t="shared" si="150"/>
        <v>2487793.42</v>
      </c>
      <c r="P101">
        <f t="shared" si="151"/>
        <v>0</v>
      </c>
      <c r="Q101">
        <f t="shared" si="152"/>
        <v>0</v>
      </c>
      <c r="R101">
        <f t="shared" si="153"/>
        <v>0</v>
      </c>
      <c r="S101">
        <f t="shared" si="154"/>
        <v>2487793.42</v>
      </c>
      <c r="T101">
        <f t="shared" si="155"/>
        <v>0</v>
      </c>
      <c r="U101">
        <f t="shared" si="156"/>
        <v>0</v>
      </c>
      <c r="V101">
        <f t="shared" si="157"/>
        <v>0</v>
      </c>
      <c r="W101">
        <f t="shared" si="158"/>
        <v>0</v>
      </c>
      <c r="X101">
        <f t="shared" si="159"/>
        <v>0</v>
      </c>
      <c r="Y101">
        <f t="shared" si="159"/>
        <v>0</v>
      </c>
      <c r="AA101">
        <v>58262851</v>
      </c>
      <c r="AB101">
        <f t="shared" si="160"/>
        <v>77743544.519999996</v>
      </c>
      <c r="AC101">
        <f t="shared" si="161"/>
        <v>0</v>
      </c>
      <c r="AD101">
        <f t="shared" si="161"/>
        <v>0</v>
      </c>
      <c r="AE101">
        <f t="shared" si="161"/>
        <v>0</v>
      </c>
      <c r="AF101">
        <f t="shared" si="161"/>
        <v>77743544.519999996</v>
      </c>
      <c r="AG101">
        <f t="shared" si="162"/>
        <v>0</v>
      </c>
      <c r="AH101">
        <f t="shared" si="163"/>
        <v>0</v>
      </c>
      <c r="AI101">
        <f t="shared" si="163"/>
        <v>0</v>
      </c>
      <c r="AJ101">
        <f t="shared" si="164"/>
        <v>0</v>
      </c>
      <c r="AK101">
        <v>77743544.519999996</v>
      </c>
      <c r="AL101">
        <v>0</v>
      </c>
      <c r="AM101">
        <v>0</v>
      </c>
      <c r="AN101">
        <v>0</v>
      </c>
      <c r="AO101">
        <v>77743544.519999996</v>
      </c>
      <c r="AP101">
        <v>0</v>
      </c>
      <c r="AQ101">
        <v>0</v>
      </c>
      <c r="AR101">
        <v>0</v>
      </c>
      <c r="AS101">
        <v>0</v>
      </c>
      <c r="AT101">
        <v>0</v>
      </c>
      <c r="AU101">
        <v>0</v>
      </c>
      <c r="AV101">
        <v>1</v>
      </c>
      <c r="AW101">
        <v>1</v>
      </c>
      <c r="AZ101">
        <v>1</v>
      </c>
      <c r="BA101">
        <v>1</v>
      </c>
      <c r="BB101">
        <v>1</v>
      </c>
      <c r="BC101">
        <v>1</v>
      </c>
      <c r="BD101" t="s">
        <v>3</v>
      </c>
      <c r="BE101" t="s">
        <v>3</v>
      </c>
      <c r="BF101" t="s">
        <v>3</v>
      </c>
      <c r="BG101" t="s">
        <v>3</v>
      </c>
      <c r="BH101">
        <v>0</v>
      </c>
      <c r="BI101">
        <v>1</v>
      </c>
      <c r="BJ101" t="s">
        <v>3</v>
      </c>
      <c r="BM101">
        <v>1211</v>
      </c>
      <c r="BN101">
        <v>0</v>
      </c>
      <c r="BO101" t="s">
        <v>3</v>
      </c>
      <c r="BP101">
        <v>0</v>
      </c>
      <c r="BQ101">
        <v>8</v>
      </c>
      <c r="BR101">
        <v>0</v>
      </c>
      <c r="BS101">
        <v>1</v>
      </c>
      <c r="BT101">
        <v>1</v>
      </c>
      <c r="BU101">
        <v>1</v>
      </c>
      <c r="BV101">
        <v>1</v>
      </c>
      <c r="BW101">
        <v>1</v>
      </c>
      <c r="BX101">
        <v>1</v>
      </c>
      <c r="BY101" t="s">
        <v>3</v>
      </c>
      <c r="BZ101">
        <v>0</v>
      </c>
      <c r="CA101">
        <v>0</v>
      </c>
      <c r="CE101">
        <v>0</v>
      </c>
      <c r="CF101">
        <v>0</v>
      </c>
      <c r="CG101">
        <v>0</v>
      </c>
      <c r="CH101">
        <v>18</v>
      </c>
      <c r="CI101">
        <v>0</v>
      </c>
      <c r="CJ101">
        <v>0</v>
      </c>
      <c r="CK101">
        <v>0</v>
      </c>
      <c r="CL101">
        <v>0</v>
      </c>
      <c r="CM101">
        <v>0</v>
      </c>
      <c r="CN101" t="s">
        <v>3</v>
      </c>
      <c r="CO101">
        <v>0</v>
      </c>
      <c r="CP101">
        <f t="shared" si="165"/>
        <v>2487793.42</v>
      </c>
      <c r="CQ101">
        <f t="shared" si="166"/>
        <v>0</v>
      </c>
      <c r="CR101">
        <f t="shared" si="167"/>
        <v>0</v>
      </c>
      <c r="CS101">
        <f t="shared" si="168"/>
        <v>0</v>
      </c>
      <c r="CT101">
        <f t="shared" si="169"/>
        <v>77743544.519999996</v>
      </c>
      <c r="CU101">
        <f t="shared" si="170"/>
        <v>0</v>
      </c>
      <c r="CV101">
        <f t="shared" si="170"/>
        <v>0</v>
      </c>
      <c r="CW101">
        <f t="shared" si="170"/>
        <v>0</v>
      </c>
      <c r="CX101">
        <f t="shared" si="170"/>
        <v>0</v>
      </c>
      <c r="CY101">
        <f t="shared" si="171"/>
        <v>0</v>
      </c>
      <c r="CZ101">
        <f t="shared" si="172"/>
        <v>0</v>
      </c>
      <c r="DC101" t="s">
        <v>3</v>
      </c>
      <c r="DD101" t="s">
        <v>3</v>
      </c>
      <c r="DE101" t="s">
        <v>3</v>
      </c>
      <c r="DF101" t="s">
        <v>3</v>
      </c>
      <c r="DG101" t="s">
        <v>3</v>
      </c>
      <c r="DH101" t="s">
        <v>3</v>
      </c>
      <c r="DI101" t="s">
        <v>3</v>
      </c>
      <c r="DJ101" t="s">
        <v>3</v>
      </c>
      <c r="DK101" t="s">
        <v>3</v>
      </c>
      <c r="DL101" t="s">
        <v>3</v>
      </c>
      <c r="DM101" t="s">
        <v>3</v>
      </c>
      <c r="DN101">
        <v>0</v>
      </c>
      <c r="DO101">
        <v>0</v>
      </c>
      <c r="DP101">
        <v>1</v>
      </c>
      <c r="DQ101">
        <v>1</v>
      </c>
      <c r="DU101">
        <v>1013</v>
      </c>
      <c r="DV101" t="s">
        <v>29</v>
      </c>
      <c r="DW101" t="s">
        <v>29</v>
      </c>
      <c r="DX101">
        <v>1</v>
      </c>
      <c r="EE101">
        <v>58262974</v>
      </c>
      <c r="EF101">
        <v>8</v>
      </c>
      <c r="EG101" t="s">
        <v>30</v>
      </c>
      <c r="EH101">
        <v>0</v>
      </c>
      <c r="EI101" t="s">
        <v>3</v>
      </c>
      <c r="EJ101">
        <v>1</v>
      </c>
      <c r="EK101">
        <v>1211</v>
      </c>
      <c r="EL101" t="s">
        <v>31</v>
      </c>
      <c r="EM101" t="s">
        <v>32</v>
      </c>
      <c r="EO101" t="s">
        <v>3</v>
      </c>
      <c r="EQ101">
        <v>0</v>
      </c>
      <c r="ER101">
        <v>77743544.519999996</v>
      </c>
      <c r="ES101">
        <v>0</v>
      </c>
      <c r="ET101">
        <v>0</v>
      </c>
      <c r="EU101">
        <v>0</v>
      </c>
      <c r="EV101">
        <v>77743544.519999996</v>
      </c>
      <c r="EW101">
        <v>0</v>
      </c>
      <c r="EX101">
        <v>0</v>
      </c>
      <c r="EY101">
        <v>0</v>
      </c>
      <c r="FQ101">
        <v>0</v>
      </c>
      <c r="FR101">
        <f t="shared" si="173"/>
        <v>0</v>
      </c>
      <c r="FS101">
        <v>0</v>
      </c>
      <c r="FT101" t="s">
        <v>33</v>
      </c>
      <c r="FX101">
        <v>0</v>
      </c>
      <c r="FY101">
        <v>0</v>
      </c>
      <c r="GA101" t="s">
        <v>3</v>
      </c>
      <c r="GD101">
        <v>1</v>
      </c>
      <c r="GF101">
        <v>1058677549</v>
      </c>
      <c r="GG101">
        <v>2</v>
      </c>
      <c r="GH101">
        <v>2</v>
      </c>
      <c r="GI101">
        <v>0</v>
      </c>
      <c r="GJ101">
        <v>0</v>
      </c>
      <c r="GK101">
        <v>0</v>
      </c>
      <c r="GL101">
        <f t="shared" si="174"/>
        <v>0</v>
      </c>
      <c r="GM101">
        <f t="shared" si="175"/>
        <v>2487793.42</v>
      </c>
      <c r="GN101">
        <f t="shared" si="176"/>
        <v>2487793.42</v>
      </c>
      <c r="GO101">
        <f t="shared" si="177"/>
        <v>0</v>
      </c>
      <c r="GP101">
        <f t="shared" si="178"/>
        <v>0</v>
      </c>
      <c r="GR101">
        <v>0</v>
      </c>
      <c r="GS101">
        <v>4</v>
      </c>
      <c r="GT101">
        <v>0</v>
      </c>
      <c r="GU101" t="s">
        <v>3</v>
      </c>
      <c r="GV101">
        <f t="shared" si="179"/>
        <v>0</v>
      </c>
      <c r="GW101">
        <v>1</v>
      </c>
      <c r="GX101">
        <f t="shared" si="180"/>
        <v>0</v>
      </c>
      <c r="HA101">
        <v>0</v>
      </c>
      <c r="HB101">
        <v>0</v>
      </c>
      <c r="HC101">
        <f t="shared" si="181"/>
        <v>0</v>
      </c>
      <c r="IK101">
        <v>0</v>
      </c>
    </row>
    <row r="102" spans="1:255" x14ac:dyDescent="0.2">
      <c r="A102" s="2">
        <v>17</v>
      </c>
      <c r="B102" s="2">
        <v>1</v>
      </c>
      <c r="C102" s="2"/>
      <c r="D102" s="2"/>
      <c r="E102" s="2" t="s">
        <v>141</v>
      </c>
      <c r="F102" s="2" t="s">
        <v>142</v>
      </c>
      <c r="G102" s="2" t="s">
        <v>143</v>
      </c>
      <c r="H102" s="2" t="s">
        <v>29</v>
      </c>
      <c r="I102" s="2">
        <v>0</v>
      </c>
      <c r="J102" s="2">
        <v>0</v>
      </c>
      <c r="K102" s="2"/>
      <c r="L102" s="2">
        <v>1</v>
      </c>
      <c r="M102" s="2">
        <v>3.3000000000000002E-2</v>
      </c>
      <c r="N102" s="2">
        <f t="shared" si="149"/>
        <v>0.96699999999999997</v>
      </c>
      <c r="O102" s="2">
        <f t="shared" si="150"/>
        <v>0</v>
      </c>
      <c r="P102" s="2">
        <f t="shared" si="151"/>
        <v>0</v>
      </c>
      <c r="Q102" s="2">
        <f t="shared" si="152"/>
        <v>0</v>
      </c>
      <c r="R102" s="2">
        <f t="shared" si="153"/>
        <v>0</v>
      </c>
      <c r="S102" s="2">
        <f t="shared" si="154"/>
        <v>0</v>
      </c>
      <c r="T102" s="2">
        <f t="shared" si="155"/>
        <v>0</v>
      </c>
      <c r="U102" s="2">
        <f t="shared" si="156"/>
        <v>0</v>
      </c>
      <c r="V102" s="2">
        <f t="shared" si="157"/>
        <v>0</v>
      </c>
      <c r="W102" s="2">
        <f t="shared" si="158"/>
        <v>0</v>
      </c>
      <c r="X102" s="2">
        <f t="shared" si="159"/>
        <v>0</v>
      </c>
      <c r="Y102" s="2">
        <f t="shared" si="159"/>
        <v>0</v>
      </c>
      <c r="Z102" s="2"/>
      <c r="AA102" s="2">
        <v>58262852</v>
      </c>
      <c r="AB102" s="2">
        <f t="shared" si="160"/>
        <v>25222184.129999999</v>
      </c>
      <c r="AC102" s="2">
        <f t="shared" si="161"/>
        <v>0</v>
      </c>
      <c r="AD102" s="2">
        <f t="shared" si="161"/>
        <v>0</v>
      </c>
      <c r="AE102" s="2">
        <f t="shared" si="161"/>
        <v>0</v>
      </c>
      <c r="AF102" s="2">
        <f t="shared" si="161"/>
        <v>25222184.129999999</v>
      </c>
      <c r="AG102" s="2">
        <f t="shared" si="162"/>
        <v>0</v>
      </c>
      <c r="AH102" s="2">
        <f t="shared" si="163"/>
        <v>0</v>
      </c>
      <c r="AI102" s="2">
        <f t="shared" si="163"/>
        <v>0</v>
      </c>
      <c r="AJ102" s="2">
        <f t="shared" si="164"/>
        <v>0</v>
      </c>
      <c r="AK102" s="2">
        <v>25222184.129999999</v>
      </c>
      <c r="AL102" s="2">
        <v>0</v>
      </c>
      <c r="AM102" s="2">
        <v>0</v>
      </c>
      <c r="AN102" s="2">
        <v>0</v>
      </c>
      <c r="AO102" s="2">
        <v>25222184.129999999</v>
      </c>
      <c r="AP102" s="2">
        <v>0</v>
      </c>
      <c r="AQ102" s="2">
        <v>0</v>
      </c>
      <c r="AR102" s="2">
        <v>0</v>
      </c>
      <c r="AS102" s="2">
        <v>0</v>
      </c>
      <c r="AT102" s="2">
        <v>0</v>
      </c>
      <c r="AU102" s="2">
        <v>0</v>
      </c>
      <c r="AV102" s="2">
        <v>1</v>
      </c>
      <c r="AW102" s="2">
        <v>1</v>
      </c>
      <c r="AX102" s="2"/>
      <c r="AY102" s="2"/>
      <c r="AZ102" s="2">
        <v>1</v>
      </c>
      <c r="BA102" s="2">
        <v>1</v>
      </c>
      <c r="BB102" s="2">
        <v>1</v>
      </c>
      <c r="BC102" s="2">
        <v>1</v>
      </c>
      <c r="BD102" s="2" t="s">
        <v>3</v>
      </c>
      <c r="BE102" s="2" t="s">
        <v>3</v>
      </c>
      <c r="BF102" s="2" t="s">
        <v>3</v>
      </c>
      <c r="BG102" s="2" t="s">
        <v>3</v>
      </c>
      <c r="BH102" s="2">
        <v>0</v>
      </c>
      <c r="BI102" s="2">
        <v>1</v>
      </c>
      <c r="BJ102" s="2" t="s">
        <v>3</v>
      </c>
      <c r="BK102" s="2"/>
      <c r="BL102" s="2"/>
      <c r="BM102" s="2">
        <v>1211</v>
      </c>
      <c r="BN102" s="2">
        <v>0</v>
      </c>
      <c r="BO102" s="2" t="s">
        <v>3</v>
      </c>
      <c r="BP102" s="2">
        <v>0</v>
      </c>
      <c r="BQ102" s="2">
        <v>8</v>
      </c>
      <c r="BR102" s="2">
        <v>0</v>
      </c>
      <c r="BS102" s="2">
        <v>1</v>
      </c>
      <c r="BT102" s="2">
        <v>1</v>
      </c>
      <c r="BU102" s="2">
        <v>1</v>
      </c>
      <c r="BV102" s="2">
        <v>1</v>
      </c>
      <c r="BW102" s="2">
        <v>1</v>
      </c>
      <c r="BX102" s="2">
        <v>1</v>
      </c>
      <c r="BY102" s="2" t="s">
        <v>3</v>
      </c>
      <c r="BZ102" s="2">
        <v>0</v>
      </c>
      <c r="CA102" s="2">
        <v>0</v>
      </c>
      <c r="CB102" s="2"/>
      <c r="CC102" s="2"/>
      <c r="CD102" s="2"/>
      <c r="CE102" s="2">
        <v>0</v>
      </c>
      <c r="CF102" s="2">
        <v>0</v>
      </c>
      <c r="CG102" s="2">
        <v>0</v>
      </c>
      <c r="CH102" s="2">
        <v>19</v>
      </c>
      <c r="CI102" s="2">
        <v>0</v>
      </c>
      <c r="CJ102" s="2">
        <v>0</v>
      </c>
      <c r="CK102" s="2">
        <v>0</v>
      </c>
      <c r="CL102" s="2">
        <v>0</v>
      </c>
      <c r="CM102" s="2">
        <v>0</v>
      </c>
      <c r="CN102" s="2" t="s">
        <v>3</v>
      </c>
      <c r="CO102" s="2">
        <v>0</v>
      </c>
      <c r="CP102" s="2">
        <f t="shared" si="165"/>
        <v>0</v>
      </c>
      <c r="CQ102" s="2">
        <f t="shared" si="166"/>
        <v>0</v>
      </c>
      <c r="CR102" s="2">
        <f t="shared" si="167"/>
        <v>0</v>
      </c>
      <c r="CS102" s="2">
        <f t="shared" si="168"/>
        <v>0</v>
      </c>
      <c r="CT102" s="2">
        <f t="shared" si="169"/>
        <v>25222184.129999999</v>
      </c>
      <c r="CU102" s="2">
        <f t="shared" si="170"/>
        <v>0</v>
      </c>
      <c r="CV102" s="2">
        <f t="shared" si="170"/>
        <v>0</v>
      </c>
      <c r="CW102" s="2">
        <f t="shared" si="170"/>
        <v>0</v>
      </c>
      <c r="CX102" s="2">
        <f t="shared" si="170"/>
        <v>0</v>
      </c>
      <c r="CY102" s="2">
        <f t="shared" si="171"/>
        <v>0</v>
      </c>
      <c r="CZ102" s="2">
        <f t="shared" si="172"/>
        <v>0</v>
      </c>
      <c r="DA102" s="2"/>
      <c r="DB102" s="2"/>
      <c r="DC102" s="2" t="s">
        <v>3</v>
      </c>
      <c r="DD102" s="2" t="s">
        <v>3</v>
      </c>
      <c r="DE102" s="2" t="s">
        <v>3</v>
      </c>
      <c r="DF102" s="2" t="s">
        <v>3</v>
      </c>
      <c r="DG102" s="2" t="s">
        <v>3</v>
      </c>
      <c r="DH102" s="2" t="s">
        <v>3</v>
      </c>
      <c r="DI102" s="2" t="s">
        <v>3</v>
      </c>
      <c r="DJ102" s="2" t="s">
        <v>3</v>
      </c>
      <c r="DK102" s="2" t="s">
        <v>3</v>
      </c>
      <c r="DL102" s="2" t="s">
        <v>3</v>
      </c>
      <c r="DM102" s="2" t="s">
        <v>3</v>
      </c>
      <c r="DN102" s="2">
        <v>0</v>
      </c>
      <c r="DO102" s="2">
        <v>0</v>
      </c>
      <c r="DP102" s="2">
        <v>1</v>
      </c>
      <c r="DQ102" s="2">
        <v>1</v>
      </c>
      <c r="DR102" s="2"/>
      <c r="DS102" s="2"/>
      <c r="DT102" s="2"/>
      <c r="DU102" s="2">
        <v>1013</v>
      </c>
      <c r="DV102" s="2" t="s">
        <v>29</v>
      </c>
      <c r="DW102" s="2" t="s">
        <v>29</v>
      </c>
      <c r="DX102" s="2">
        <v>1</v>
      </c>
      <c r="DY102" s="2"/>
      <c r="DZ102" s="2"/>
      <c r="EA102" s="2"/>
      <c r="EB102" s="2"/>
      <c r="EC102" s="2"/>
      <c r="ED102" s="2"/>
      <c r="EE102" s="2">
        <v>58262974</v>
      </c>
      <c r="EF102" s="2">
        <v>8</v>
      </c>
      <c r="EG102" s="2" t="s">
        <v>30</v>
      </c>
      <c r="EH102" s="2">
        <v>0</v>
      </c>
      <c r="EI102" s="2" t="s">
        <v>3</v>
      </c>
      <c r="EJ102" s="2">
        <v>1</v>
      </c>
      <c r="EK102" s="2">
        <v>1211</v>
      </c>
      <c r="EL102" s="2" t="s">
        <v>31</v>
      </c>
      <c r="EM102" s="2" t="s">
        <v>32</v>
      </c>
      <c r="EN102" s="2"/>
      <c r="EO102" s="2" t="s">
        <v>3</v>
      </c>
      <c r="EP102" s="2"/>
      <c r="EQ102" s="2">
        <v>0</v>
      </c>
      <c r="ER102" s="2">
        <v>25222184.129999999</v>
      </c>
      <c r="ES102" s="2">
        <v>0</v>
      </c>
      <c r="ET102" s="2">
        <v>0</v>
      </c>
      <c r="EU102" s="2">
        <v>0</v>
      </c>
      <c r="EV102" s="2">
        <v>25222184.129999999</v>
      </c>
      <c r="EW102" s="2">
        <v>0</v>
      </c>
      <c r="EX102" s="2">
        <v>0</v>
      </c>
      <c r="EY102" s="2">
        <v>0</v>
      </c>
      <c r="EZ102" s="2"/>
      <c r="FA102" s="2"/>
      <c r="FB102" s="2"/>
      <c r="FC102" s="2"/>
      <c r="FD102" s="2"/>
      <c r="FE102" s="2"/>
      <c r="FF102" s="2"/>
      <c r="FG102" s="2"/>
      <c r="FH102" s="2"/>
      <c r="FI102" s="2"/>
      <c r="FJ102" s="2"/>
      <c r="FK102" s="2"/>
      <c r="FL102" s="2"/>
      <c r="FM102" s="2"/>
      <c r="FN102" s="2"/>
      <c r="FO102" s="2"/>
      <c r="FP102" s="2"/>
      <c r="FQ102" s="2">
        <v>0</v>
      </c>
      <c r="FR102" s="2">
        <f t="shared" si="173"/>
        <v>0</v>
      </c>
      <c r="FS102" s="2">
        <v>0</v>
      </c>
      <c r="FT102" s="2" t="s">
        <v>33</v>
      </c>
      <c r="FU102" s="2"/>
      <c r="FV102" s="2"/>
      <c r="FW102" s="2"/>
      <c r="FX102" s="2">
        <v>0</v>
      </c>
      <c r="FY102" s="2">
        <v>0</v>
      </c>
      <c r="FZ102" s="2"/>
      <c r="GA102" s="2" t="s">
        <v>3</v>
      </c>
      <c r="GB102" s="2"/>
      <c r="GC102" s="2"/>
      <c r="GD102" s="2">
        <v>1</v>
      </c>
      <c r="GE102" s="2"/>
      <c r="GF102" s="2">
        <v>62690720</v>
      </c>
      <c r="GG102" s="2">
        <v>2</v>
      </c>
      <c r="GH102" s="2">
        <v>2</v>
      </c>
      <c r="GI102" s="2">
        <v>0</v>
      </c>
      <c r="GJ102" s="2">
        <v>0</v>
      </c>
      <c r="GK102" s="2">
        <v>0</v>
      </c>
      <c r="GL102" s="2">
        <f t="shared" si="174"/>
        <v>0</v>
      </c>
      <c r="GM102" s="2">
        <f t="shared" si="175"/>
        <v>0</v>
      </c>
      <c r="GN102" s="2">
        <f t="shared" si="176"/>
        <v>0</v>
      </c>
      <c r="GO102" s="2">
        <f t="shared" si="177"/>
        <v>0</v>
      </c>
      <c r="GP102" s="2">
        <f t="shared" si="178"/>
        <v>0</v>
      </c>
      <c r="GQ102" s="2"/>
      <c r="GR102" s="2">
        <v>0</v>
      </c>
      <c r="GS102" s="2">
        <v>4</v>
      </c>
      <c r="GT102" s="2">
        <v>0</v>
      </c>
      <c r="GU102" s="2" t="s">
        <v>3</v>
      </c>
      <c r="GV102" s="2">
        <f t="shared" si="179"/>
        <v>0</v>
      </c>
      <c r="GW102" s="2">
        <v>1</v>
      </c>
      <c r="GX102" s="2">
        <f t="shared" si="180"/>
        <v>0</v>
      </c>
      <c r="GY102" s="2"/>
      <c r="GZ102" s="2"/>
      <c r="HA102" s="2">
        <v>0</v>
      </c>
      <c r="HB102" s="2">
        <v>0</v>
      </c>
      <c r="HC102" s="2">
        <f t="shared" si="181"/>
        <v>0</v>
      </c>
      <c r="HD102" s="2"/>
      <c r="HE102" s="2"/>
      <c r="HF102" s="2"/>
      <c r="HG102" s="2"/>
      <c r="HH102" s="2"/>
      <c r="HI102" s="2"/>
      <c r="HJ102" s="2"/>
      <c r="HK102" s="2"/>
      <c r="HL102" s="2"/>
      <c r="HM102" s="2"/>
      <c r="HN102" s="2"/>
      <c r="HO102" s="2"/>
      <c r="HP102" s="2"/>
      <c r="HQ102" s="2"/>
      <c r="HR102" s="2"/>
      <c r="HS102" s="2"/>
      <c r="HT102" s="2"/>
      <c r="HU102" s="2"/>
      <c r="HV102" s="2"/>
      <c r="HW102" s="2"/>
      <c r="HX102" s="2"/>
      <c r="HY102" s="2"/>
      <c r="HZ102" s="2"/>
      <c r="IA102" s="2"/>
      <c r="IB102" s="2"/>
      <c r="IC102" s="2"/>
      <c r="ID102" s="2"/>
      <c r="IE102" s="2"/>
      <c r="IF102" s="2"/>
      <c r="IG102" s="2"/>
      <c r="IH102" s="2"/>
      <c r="II102" s="2"/>
      <c r="IJ102" s="2"/>
      <c r="IK102" s="2">
        <v>0</v>
      </c>
      <c r="IL102" s="2"/>
      <c r="IM102" s="2"/>
      <c r="IN102" s="2"/>
      <c r="IO102" s="2"/>
      <c r="IP102" s="2"/>
      <c r="IQ102" s="2"/>
      <c r="IR102" s="2"/>
      <c r="IS102" s="2"/>
      <c r="IT102" s="2"/>
      <c r="IU102" s="2"/>
    </row>
    <row r="103" spans="1:255" x14ac:dyDescent="0.2">
      <c r="A103">
        <v>17</v>
      </c>
      <c r="B103">
        <v>1</v>
      </c>
      <c r="E103" t="s">
        <v>141</v>
      </c>
      <c r="F103" t="s">
        <v>142</v>
      </c>
      <c r="G103" t="s">
        <v>143</v>
      </c>
      <c r="H103" t="s">
        <v>29</v>
      </c>
      <c r="I103">
        <v>0</v>
      </c>
      <c r="J103">
        <v>0</v>
      </c>
      <c r="L103">
        <v>1</v>
      </c>
      <c r="M103">
        <v>3.3000000000000002E-2</v>
      </c>
      <c r="N103">
        <f t="shared" si="149"/>
        <v>0.96699999999999997</v>
      </c>
      <c r="O103">
        <f t="shared" si="150"/>
        <v>0</v>
      </c>
      <c r="P103">
        <f t="shared" si="151"/>
        <v>0</v>
      </c>
      <c r="Q103">
        <f t="shared" si="152"/>
        <v>0</v>
      </c>
      <c r="R103">
        <f t="shared" si="153"/>
        <v>0</v>
      </c>
      <c r="S103">
        <f t="shared" si="154"/>
        <v>0</v>
      </c>
      <c r="T103">
        <f t="shared" si="155"/>
        <v>0</v>
      </c>
      <c r="U103">
        <f t="shared" si="156"/>
        <v>0</v>
      </c>
      <c r="V103">
        <f t="shared" si="157"/>
        <v>0</v>
      </c>
      <c r="W103">
        <f t="shared" si="158"/>
        <v>0</v>
      </c>
      <c r="X103">
        <f t="shared" si="159"/>
        <v>0</v>
      </c>
      <c r="Y103">
        <f t="shared" si="159"/>
        <v>0</v>
      </c>
      <c r="AA103">
        <v>58262851</v>
      </c>
      <c r="AB103">
        <f t="shared" si="160"/>
        <v>26085844.75</v>
      </c>
      <c r="AC103">
        <f t="shared" si="161"/>
        <v>0</v>
      </c>
      <c r="AD103">
        <f t="shared" si="161"/>
        <v>0</v>
      </c>
      <c r="AE103">
        <f t="shared" si="161"/>
        <v>0</v>
      </c>
      <c r="AF103">
        <f t="shared" si="161"/>
        <v>26085844.75</v>
      </c>
      <c r="AG103">
        <f t="shared" si="162"/>
        <v>0</v>
      </c>
      <c r="AH103">
        <f t="shared" si="163"/>
        <v>0</v>
      </c>
      <c r="AI103">
        <f t="shared" si="163"/>
        <v>0</v>
      </c>
      <c r="AJ103">
        <f t="shared" si="164"/>
        <v>0</v>
      </c>
      <c r="AK103">
        <v>26085844.75</v>
      </c>
      <c r="AL103">
        <v>0</v>
      </c>
      <c r="AM103">
        <v>0</v>
      </c>
      <c r="AN103">
        <v>0</v>
      </c>
      <c r="AO103">
        <v>26085844.75</v>
      </c>
      <c r="AP103">
        <v>0</v>
      </c>
      <c r="AQ103">
        <v>0</v>
      </c>
      <c r="AR103">
        <v>0</v>
      </c>
      <c r="AS103">
        <v>0</v>
      </c>
      <c r="AT103">
        <v>0</v>
      </c>
      <c r="AU103">
        <v>0</v>
      </c>
      <c r="AV103">
        <v>1</v>
      </c>
      <c r="AW103">
        <v>1</v>
      </c>
      <c r="AZ103">
        <v>1</v>
      </c>
      <c r="BA103">
        <v>1</v>
      </c>
      <c r="BB103">
        <v>1</v>
      </c>
      <c r="BC103">
        <v>1</v>
      </c>
      <c r="BD103" t="s">
        <v>3</v>
      </c>
      <c r="BE103" t="s">
        <v>3</v>
      </c>
      <c r="BF103" t="s">
        <v>3</v>
      </c>
      <c r="BG103" t="s">
        <v>3</v>
      </c>
      <c r="BH103">
        <v>0</v>
      </c>
      <c r="BI103">
        <v>1</v>
      </c>
      <c r="BJ103" t="s">
        <v>3</v>
      </c>
      <c r="BM103">
        <v>1211</v>
      </c>
      <c r="BN103">
        <v>0</v>
      </c>
      <c r="BO103" t="s">
        <v>3</v>
      </c>
      <c r="BP103">
        <v>0</v>
      </c>
      <c r="BQ103">
        <v>8</v>
      </c>
      <c r="BR103">
        <v>0</v>
      </c>
      <c r="BS103">
        <v>1</v>
      </c>
      <c r="BT103">
        <v>1</v>
      </c>
      <c r="BU103">
        <v>1</v>
      </c>
      <c r="BV103">
        <v>1</v>
      </c>
      <c r="BW103">
        <v>1</v>
      </c>
      <c r="BX103">
        <v>1</v>
      </c>
      <c r="BY103" t="s">
        <v>3</v>
      </c>
      <c r="BZ103">
        <v>0</v>
      </c>
      <c r="CA103">
        <v>0</v>
      </c>
      <c r="CE103">
        <v>0</v>
      </c>
      <c r="CF103">
        <v>0</v>
      </c>
      <c r="CG103">
        <v>0</v>
      </c>
      <c r="CH103">
        <v>19</v>
      </c>
      <c r="CI103">
        <v>0</v>
      </c>
      <c r="CJ103">
        <v>0</v>
      </c>
      <c r="CK103">
        <v>0</v>
      </c>
      <c r="CL103">
        <v>0</v>
      </c>
      <c r="CM103">
        <v>0</v>
      </c>
      <c r="CN103" t="s">
        <v>3</v>
      </c>
      <c r="CO103">
        <v>0</v>
      </c>
      <c r="CP103">
        <f t="shared" si="165"/>
        <v>0</v>
      </c>
      <c r="CQ103">
        <f t="shared" si="166"/>
        <v>0</v>
      </c>
      <c r="CR103">
        <f t="shared" si="167"/>
        <v>0</v>
      </c>
      <c r="CS103">
        <f t="shared" si="168"/>
        <v>0</v>
      </c>
      <c r="CT103">
        <f t="shared" si="169"/>
        <v>26085844.75</v>
      </c>
      <c r="CU103">
        <f t="shared" si="170"/>
        <v>0</v>
      </c>
      <c r="CV103">
        <f t="shared" si="170"/>
        <v>0</v>
      </c>
      <c r="CW103">
        <f t="shared" si="170"/>
        <v>0</v>
      </c>
      <c r="CX103">
        <f t="shared" si="170"/>
        <v>0</v>
      </c>
      <c r="CY103">
        <f t="shared" si="171"/>
        <v>0</v>
      </c>
      <c r="CZ103">
        <f t="shared" si="172"/>
        <v>0</v>
      </c>
      <c r="DC103" t="s">
        <v>3</v>
      </c>
      <c r="DD103" t="s">
        <v>3</v>
      </c>
      <c r="DE103" t="s">
        <v>3</v>
      </c>
      <c r="DF103" t="s">
        <v>3</v>
      </c>
      <c r="DG103" t="s">
        <v>3</v>
      </c>
      <c r="DH103" t="s">
        <v>3</v>
      </c>
      <c r="DI103" t="s">
        <v>3</v>
      </c>
      <c r="DJ103" t="s">
        <v>3</v>
      </c>
      <c r="DK103" t="s">
        <v>3</v>
      </c>
      <c r="DL103" t="s">
        <v>3</v>
      </c>
      <c r="DM103" t="s">
        <v>3</v>
      </c>
      <c r="DN103">
        <v>0</v>
      </c>
      <c r="DO103">
        <v>0</v>
      </c>
      <c r="DP103">
        <v>1</v>
      </c>
      <c r="DQ103">
        <v>1</v>
      </c>
      <c r="DU103">
        <v>1013</v>
      </c>
      <c r="DV103" t="s">
        <v>29</v>
      </c>
      <c r="DW103" t="s">
        <v>29</v>
      </c>
      <c r="DX103">
        <v>1</v>
      </c>
      <c r="EE103">
        <v>58262974</v>
      </c>
      <c r="EF103">
        <v>8</v>
      </c>
      <c r="EG103" t="s">
        <v>30</v>
      </c>
      <c r="EH103">
        <v>0</v>
      </c>
      <c r="EI103" t="s">
        <v>3</v>
      </c>
      <c r="EJ103">
        <v>1</v>
      </c>
      <c r="EK103">
        <v>1211</v>
      </c>
      <c r="EL103" t="s">
        <v>31</v>
      </c>
      <c r="EM103" t="s">
        <v>32</v>
      </c>
      <c r="EO103" t="s">
        <v>3</v>
      </c>
      <c r="EQ103">
        <v>0</v>
      </c>
      <c r="ER103">
        <v>26085844.75</v>
      </c>
      <c r="ES103">
        <v>0</v>
      </c>
      <c r="ET103">
        <v>0</v>
      </c>
      <c r="EU103">
        <v>0</v>
      </c>
      <c r="EV103">
        <v>26085844.75</v>
      </c>
      <c r="EW103">
        <v>0</v>
      </c>
      <c r="EX103">
        <v>0</v>
      </c>
      <c r="EY103">
        <v>0</v>
      </c>
      <c r="FQ103">
        <v>0</v>
      </c>
      <c r="FR103">
        <f t="shared" si="173"/>
        <v>0</v>
      </c>
      <c r="FS103">
        <v>0</v>
      </c>
      <c r="FT103" t="s">
        <v>33</v>
      </c>
      <c r="FX103">
        <v>0</v>
      </c>
      <c r="FY103">
        <v>0</v>
      </c>
      <c r="GA103" t="s">
        <v>3</v>
      </c>
      <c r="GD103">
        <v>1</v>
      </c>
      <c r="GF103">
        <v>62690720</v>
      </c>
      <c r="GG103">
        <v>2</v>
      </c>
      <c r="GH103">
        <v>2</v>
      </c>
      <c r="GI103">
        <v>0</v>
      </c>
      <c r="GJ103">
        <v>0</v>
      </c>
      <c r="GK103">
        <v>0</v>
      </c>
      <c r="GL103">
        <f t="shared" si="174"/>
        <v>0</v>
      </c>
      <c r="GM103">
        <f t="shared" si="175"/>
        <v>0</v>
      </c>
      <c r="GN103">
        <f t="shared" si="176"/>
        <v>0</v>
      </c>
      <c r="GO103">
        <f t="shared" si="177"/>
        <v>0</v>
      </c>
      <c r="GP103">
        <f t="shared" si="178"/>
        <v>0</v>
      </c>
      <c r="GR103">
        <v>0</v>
      </c>
      <c r="GS103">
        <v>4</v>
      </c>
      <c r="GT103">
        <v>0</v>
      </c>
      <c r="GU103" t="s">
        <v>3</v>
      </c>
      <c r="GV103">
        <f t="shared" si="179"/>
        <v>0</v>
      </c>
      <c r="GW103">
        <v>1</v>
      </c>
      <c r="GX103">
        <f t="shared" si="180"/>
        <v>0</v>
      </c>
      <c r="HA103">
        <v>0</v>
      </c>
      <c r="HB103">
        <v>0</v>
      </c>
      <c r="HC103">
        <f t="shared" si="181"/>
        <v>0</v>
      </c>
      <c r="IK103">
        <v>0</v>
      </c>
    </row>
    <row r="104" spans="1:255" x14ac:dyDescent="0.2">
      <c r="A104" s="2">
        <v>17</v>
      </c>
      <c r="B104" s="2">
        <v>1</v>
      </c>
      <c r="C104" s="2"/>
      <c r="D104" s="2"/>
      <c r="E104" s="2" t="s">
        <v>144</v>
      </c>
      <c r="F104" s="2" t="s">
        <v>145</v>
      </c>
      <c r="G104" s="2" t="s">
        <v>146</v>
      </c>
      <c r="H104" s="2" t="s">
        <v>29</v>
      </c>
      <c r="I104" s="2">
        <v>0.01</v>
      </c>
      <c r="J104" s="2">
        <v>0</v>
      </c>
      <c r="K104" s="2"/>
      <c r="L104" s="2">
        <v>1</v>
      </c>
      <c r="M104" s="2">
        <v>0.04</v>
      </c>
      <c r="N104" s="2">
        <f t="shared" si="149"/>
        <v>0.96</v>
      </c>
      <c r="O104" s="2">
        <f t="shared" si="150"/>
        <v>38685.1</v>
      </c>
      <c r="P104" s="2">
        <f t="shared" si="151"/>
        <v>0</v>
      </c>
      <c r="Q104" s="2">
        <f t="shared" si="152"/>
        <v>0</v>
      </c>
      <c r="R104" s="2">
        <f t="shared" si="153"/>
        <v>0</v>
      </c>
      <c r="S104" s="2">
        <f t="shared" si="154"/>
        <v>38685.1</v>
      </c>
      <c r="T104" s="2">
        <f t="shared" si="155"/>
        <v>0</v>
      </c>
      <c r="U104" s="2">
        <f t="shared" si="156"/>
        <v>0</v>
      </c>
      <c r="V104" s="2">
        <f t="shared" si="157"/>
        <v>0</v>
      </c>
      <c r="W104" s="2">
        <f t="shared" si="158"/>
        <v>0</v>
      </c>
      <c r="X104" s="2">
        <f t="shared" si="159"/>
        <v>0</v>
      </c>
      <c r="Y104" s="2">
        <f t="shared" si="159"/>
        <v>0</v>
      </c>
      <c r="Z104" s="2"/>
      <c r="AA104" s="2">
        <v>58262852</v>
      </c>
      <c r="AB104" s="2">
        <f t="shared" si="160"/>
        <v>3868510.47</v>
      </c>
      <c r="AC104" s="2">
        <f t="shared" si="161"/>
        <v>0</v>
      </c>
      <c r="AD104" s="2">
        <f t="shared" si="161"/>
        <v>0</v>
      </c>
      <c r="AE104" s="2">
        <f t="shared" si="161"/>
        <v>0</v>
      </c>
      <c r="AF104" s="2">
        <f t="shared" si="161"/>
        <v>3868510.47</v>
      </c>
      <c r="AG104" s="2">
        <f t="shared" si="162"/>
        <v>0</v>
      </c>
      <c r="AH104" s="2">
        <f t="shared" si="163"/>
        <v>0</v>
      </c>
      <c r="AI104" s="2">
        <f t="shared" si="163"/>
        <v>0</v>
      </c>
      <c r="AJ104" s="2">
        <f t="shared" si="164"/>
        <v>0</v>
      </c>
      <c r="AK104" s="2">
        <v>3868510.4739999999</v>
      </c>
      <c r="AL104" s="2">
        <v>0</v>
      </c>
      <c r="AM104" s="2">
        <v>0</v>
      </c>
      <c r="AN104" s="2">
        <v>0</v>
      </c>
      <c r="AO104" s="2">
        <v>3868510.4739999999</v>
      </c>
      <c r="AP104" s="2">
        <v>0</v>
      </c>
      <c r="AQ104" s="2">
        <v>0</v>
      </c>
      <c r="AR104" s="2">
        <v>0</v>
      </c>
      <c r="AS104" s="2">
        <v>0</v>
      </c>
      <c r="AT104" s="2">
        <v>0</v>
      </c>
      <c r="AU104" s="2">
        <v>0</v>
      </c>
      <c r="AV104" s="2">
        <v>1</v>
      </c>
      <c r="AW104" s="2">
        <v>1</v>
      </c>
      <c r="AX104" s="2"/>
      <c r="AY104" s="2"/>
      <c r="AZ104" s="2">
        <v>1</v>
      </c>
      <c r="BA104" s="2">
        <v>1</v>
      </c>
      <c r="BB104" s="2">
        <v>1</v>
      </c>
      <c r="BC104" s="2">
        <v>1</v>
      </c>
      <c r="BD104" s="2" t="s">
        <v>3</v>
      </c>
      <c r="BE104" s="2" t="s">
        <v>3</v>
      </c>
      <c r="BF104" s="2" t="s">
        <v>3</v>
      </c>
      <c r="BG104" s="2" t="s">
        <v>3</v>
      </c>
      <c r="BH104" s="2">
        <v>0</v>
      </c>
      <c r="BI104" s="2">
        <v>1</v>
      </c>
      <c r="BJ104" s="2" t="s">
        <v>3</v>
      </c>
      <c r="BK104" s="2"/>
      <c r="BL104" s="2"/>
      <c r="BM104" s="2">
        <v>1211</v>
      </c>
      <c r="BN104" s="2">
        <v>0</v>
      </c>
      <c r="BO104" s="2" t="s">
        <v>3</v>
      </c>
      <c r="BP104" s="2">
        <v>0</v>
      </c>
      <c r="BQ104" s="2">
        <v>8</v>
      </c>
      <c r="BR104" s="2">
        <v>0</v>
      </c>
      <c r="BS104" s="2">
        <v>1</v>
      </c>
      <c r="BT104" s="2">
        <v>1</v>
      </c>
      <c r="BU104" s="2">
        <v>1</v>
      </c>
      <c r="BV104" s="2">
        <v>1</v>
      </c>
      <c r="BW104" s="2">
        <v>1</v>
      </c>
      <c r="BX104" s="2">
        <v>1</v>
      </c>
      <c r="BY104" s="2" t="s">
        <v>3</v>
      </c>
      <c r="BZ104" s="2">
        <v>0</v>
      </c>
      <c r="CA104" s="2">
        <v>0</v>
      </c>
      <c r="CB104" s="2"/>
      <c r="CC104" s="2"/>
      <c r="CD104" s="2"/>
      <c r="CE104" s="2">
        <v>0</v>
      </c>
      <c r="CF104" s="2">
        <v>0</v>
      </c>
      <c r="CG104" s="2">
        <v>0</v>
      </c>
      <c r="CH104" s="2">
        <v>20</v>
      </c>
      <c r="CI104" s="2">
        <v>0</v>
      </c>
      <c r="CJ104" s="2">
        <v>0</v>
      </c>
      <c r="CK104" s="2">
        <v>0</v>
      </c>
      <c r="CL104" s="2">
        <v>0</v>
      </c>
      <c r="CM104" s="2">
        <v>0</v>
      </c>
      <c r="CN104" s="2" t="s">
        <v>3</v>
      </c>
      <c r="CO104" s="2">
        <v>0</v>
      </c>
      <c r="CP104" s="2">
        <f t="shared" si="165"/>
        <v>38685.1</v>
      </c>
      <c r="CQ104" s="2">
        <f t="shared" si="166"/>
        <v>0</v>
      </c>
      <c r="CR104" s="2">
        <f t="shared" si="167"/>
        <v>0</v>
      </c>
      <c r="CS104" s="2">
        <f t="shared" si="168"/>
        <v>0</v>
      </c>
      <c r="CT104" s="2">
        <f t="shared" si="169"/>
        <v>3868510.47</v>
      </c>
      <c r="CU104" s="2">
        <f t="shared" si="170"/>
        <v>0</v>
      </c>
      <c r="CV104" s="2">
        <f t="shared" si="170"/>
        <v>0</v>
      </c>
      <c r="CW104" s="2">
        <f t="shared" si="170"/>
        <v>0</v>
      </c>
      <c r="CX104" s="2">
        <f t="shared" si="170"/>
        <v>0</v>
      </c>
      <c r="CY104" s="2">
        <f t="shared" si="171"/>
        <v>0</v>
      </c>
      <c r="CZ104" s="2">
        <f t="shared" si="172"/>
        <v>0</v>
      </c>
      <c r="DA104" s="2"/>
      <c r="DB104" s="2"/>
      <c r="DC104" s="2" t="s">
        <v>3</v>
      </c>
      <c r="DD104" s="2" t="s">
        <v>3</v>
      </c>
      <c r="DE104" s="2" t="s">
        <v>3</v>
      </c>
      <c r="DF104" s="2" t="s">
        <v>3</v>
      </c>
      <c r="DG104" s="2" t="s">
        <v>3</v>
      </c>
      <c r="DH104" s="2" t="s">
        <v>3</v>
      </c>
      <c r="DI104" s="2" t="s">
        <v>3</v>
      </c>
      <c r="DJ104" s="2" t="s">
        <v>3</v>
      </c>
      <c r="DK104" s="2" t="s">
        <v>3</v>
      </c>
      <c r="DL104" s="2" t="s">
        <v>3</v>
      </c>
      <c r="DM104" s="2" t="s">
        <v>3</v>
      </c>
      <c r="DN104" s="2">
        <v>0</v>
      </c>
      <c r="DO104" s="2">
        <v>0</v>
      </c>
      <c r="DP104" s="2">
        <v>1</v>
      </c>
      <c r="DQ104" s="2">
        <v>1</v>
      </c>
      <c r="DR104" s="2"/>
      <c r="DS104" s="2"/>
      <c r="DT104" s="2"/>
      <c r="DU104" s="2">
        <v>1013</v>
      </c>
      <c r="DV104" s="2" t="s">
        <v>29</v>
      </c>
      <c r="DW104" s="2" t="s">
        <v>29</v>
      </c>
      <c r="DX104" s="2">
        <v>1</v>
      </c>
      <c r="DY104" s="2"/>
      <c r="DZ104" s="2"/>
      <c r="EA104" s="2"/>
      <c r="EB104" s="2"/>
      <c r="EC104" s="2"/>
      <c r="ED104" s="2"/>
      <c r="EE104" s="2">
        <v>58262974</v>
      </c>
      <c r="EF104" s="2">
        <v>8</v>
      </c>
      <c r="EG104" s="2" t="s">
        <v>30</v>
      </c>
      <c r="EH104" s="2">
        <v>0</v>
      </c>
      <c r="EI104" s="2" t="s">
        <v>3</v>
      </c>
      <c r="EJ104" s="2">
        <v>1</v>
      </c>
      <c r="EK104" s="2">
        <v>1211</v>
      </c>
      <c r="EL104" s="2" t="s">
        <v>31</v>
      </c>
      <c r="EM104" s="2" t="s">
        <v>32</v>
      </c>
      <c r="EN104" s="2"/>
      <c r="EO104" s="2" t="s">
        <v>3</v>
      </c>
      <c r="EP104" s="2"/>
      <c r="EQ104" s="2">
        <v>0</v>
      </c>
      <c r="ER104" s="2">
        <v>3868510.4739999999</v>
      </c>
      <c r="ES104" s="2">
        <v>0</v>
      </c>
      <c r="ET104" s="2">
        <v>0</v>
      </c>
      <c r="EU104" s="2">
        <v>0</v>
      </c>
      <c r="EV104" s="2">
        <v>3868510.4739999999</v>
      </c>
      <c r="EW104" s="2">
        <v>0</v>
      </c>
      <c r="EX104" s="2">
        <v>0</v>
      </c>
      <c r="EY104" s="2">
        <v>0</v>
      </c>
      <c r="EZ104" s="2"/>
      <c r="FA104" s="2"/>
      <c r="FB104" s="2"/>
      <c r="FC104" s="2"/>
      <c r="FD104" s="2"/>
      <c r="FE104" s="2"/>
      <c r="FF104" s="2"/>
      <c r="FG104" s="2"/>
      <c r="FH104" s="2"/>
      <c r="FI104" s="2"/>
      <c r="FJ104" s="2"/>
      <c r="FK104" s="2"/>
      <c r="FL104" s="2"/>
      <c r="FM104" s="2"/>
      <c r="FN104" s="2"/>
      <c r="FO104" s="2"/>
      <c r="FP104" s="2"/>
      <c r="FQ104" s="2">
        <v>0</v>
      </c>
      <c r="FR104" s="2">
        <f t="shared" si="173"/>
        <v>0</v>
      </c>
      <c r="FS104" s="2">
        <v>0</v>
      </c>
      <c r="FT104" s="2" t="s">
        <v>33</v>
      </c>
      <c r="FU104" s="2"/>
      <c r="FV104" s="2"/>
      <c r="FW104" s="2"/>
      <c r="FX104" s="2">
        <v>0</v>
      </c>
      <c r="FY104" s="2">
        <v>0</v>
      </c>
      <c r="FZ104" s="2"/>
      <c r="GA104" s="2" t="s">
        <v>3</v>
      </c>
      <c r="GB104" s="2"/>
      <c r="GC104" s="2"/>
      <c r="GD104" s="2">
        <v>1</v>
      </c>
      <c r="GE104" s="2"/>
      <c r="GF104" s="2">
        <v>1279393663</v>
      </c>
      <c r="GG104" s="2">
        <v>2</v>
      </c>
      <c r="GH104" s="2">
        <v>2</v>
      </c>
      <c r="GI104" s="2">
        <v>0</v>
      </c>
      <c r="GJ104" s="2">
        <v>0</v>
      </c>
      <c r="GK104" s="2">
        <v>0</v>
      </c>
      <c r="GL104" s="2">
        <f t="shared" si="174"/>
        <v>0</v>
      </c>
      <c r="GM104" s="2">
        <f t="shared" si="175"/>
        <v>38685.1</v>
      </c>
      <c r="GN104" s="2">
        <f t="shared" si="176"/>
        <v>38685.1</v>
      </c>
      <c r="GO104" s="2">
        <f t="shared" si="177"/>
        <v>0</v>
      </c>
      <c r="GP104" s="2">
        <f t="shared" si="178"/>
        <v>0</v>
      </c>
      <c r="GQ104" s="2"/>
      <c r="GR104" s="2">
        <v>0</v>
      </c>
      <c r="GS104" s="2">
        <v>4</v>
      </c>
      <c r="GT104" s="2">
        <v>0</v>
      </c>
      <c r="GU104" s="2" t="s">
        <v>3</v>
      </c>
      <c r="GV104" s="2">
        <f t="shared" si="179"/>
        <v>0</v>
      </c>
      <c r="GW104" s="2">
        <v>1</v>
      </c>
      <c r="GX104" s="2">
        <f t="shared" si="180"/>
        <v>0</v>
      </c>
      <c r="GY104" s="2"/>
      <c r="GZ104" s="2"/>
      <c r="HA104" s="2">
        <v>0</v>
      </c>
      <c r="HB104" s="2">
        <v>0</v>
      </c>
      <c r="HC104" s="2">
        <f t="shared" si="181"/>
        <v>0</v>
      </c>
      <c r="HD104" s="2"/>
      <c r="HE104" s="2"/>
      <c r="HF104" s="2"/>
      <c r="HG104" s="2"/>
      <c r="HH104" s="2"/>
      <c r="HI104" s="2"/>
      <c r="HJ104" s="2"/>
      <c r="HK104" s="2"/>
      <c r="HL104" s="2"/>
      <c r="HM104" s="2"/>
      <c r="HN104" s="2"/>
      <c r="HO104" s="2"/>
      <c r="HP104" s="2"/>
      <c r="HQ104" s="2"/>
      <c r="HR104" s="2"/>
      <c r="HS104" s="2"/>
      <c r="HT104" s="2"/>
      <c r="HU104" s="2"/>
      <c r="HV104" s="2"/>
      <c r="HW104" s="2"/>
      <c r="HX104" s="2"/>
      <c r="HY104" s="2"/>
      <c r="HZ104" s="2"/>
      <c r="IA104" s="2"/>
      <c r="IB104" s="2"/>
      <c r="IC104" s="2"/>
      <c r="ID104" s="2"/>
      <c r="IE104" s="2"/>
      <c r="IF104" s="2"/>
      <c r="IG104" s="2"/>
      <c r="IH104" s="2"/>
      <c r="II104" s="2"/>
      <c r="IJ104" s="2"/>
      <c r="IK104" s="2">
        <v>0</v>
      </c>
      <c r="IL104" s="2"/>
      <c r="IM104" s="2"/>
      <c r="IN104" s="2"/>
      <c r="IO104" s="2"/>
      <c r="IP104" s="2"/>
      <c r="IQ104" s="2"/>
      <c r="IR104" s="2"/>
      <c r="IS104" s="2"/>
      <c r="IT104" s="2"/>
      <c r="IU104" s="2"/>
    </row>
    <row r="105" spans="1:255" x14ac:dyDescent="0.2">
      <c r="A105">
        <v>17</v>
      </c>
      <c r="B105">
        <v>1</v>
      </c>
      <c r="E105" t="s">
        <v>144</v>
      </c>
      <c r="F105" t="s">
        <v>145</v>
      </c>
      <c r="G105" t="s">
        <v>146</v>
      </c>
      <c r="H105" t="s">
        <v>29</v>
      </c>
      <c r="I105">
        <v>0.01</v>
      </c>
      <c r="J105">
        <v>0</v>
      </c>
      <c r="L105">
        <v>1</v>
      </c>
      <c r="M105">
        <v>0.04</v>
      </c>
      <c r="N105">
        <f t="shared" si="149"/>
        <v>0.96</v>
      </c>
      <c r="O105">
        <f t="shared" si="150"/>
        <v>38685.1</v>
      </c>
      <c r="P105">
        <f t="shared" si="151"/>
        <v>0</v>
      </c>
      <c r="Q105">
        <f t="shared" si="152"/>
        <v>0</v>
      </c>
      <c r="R105">
        <f t="shared" si="153"/>
        <v>0</v>
      </c>
      <c r="S105">
        <f t="shared" si="154"/>
        <v>38685.1</v>
      </c>
      <c r="T105">
        <f t="shared" si="155"/>
        <v>0</v>
      </c>
      <c r="U105">
        <f t="shared" si="156"/>
        <v>0</v>
      </c>
      <c r="V105">
        <f t="shared" si="157"/>
        <v>0</v>
      </c>
      <c r="W105">
        <f t="shared" si="158"/>
        <v>0</v>
      </c>
      <c r="X105">
        <f t="shared" si="159"/>
        <v>0</v>
      </c>
      <c r="Y105">
        <f t="shared" si="159"/>
        <v>0</v>
      </c>
      <c r="AA105">
        <v>58262851</v>
      </c>
      <c r="AB105">
        <f t="shared" si="160"/>
        <v>3868510.47</v>
      </c>
      <c r="AC105">
        <f t="shared" si="161"/>
        <v>0</v>
      </c>
      <c r="AD105">
        <f t="shared" si="161"/>
        <v>0</v>
      </c>
      <c r="AE105">
        <f t="shared" si="161"/>
        <v>0</v>
      </c>
      <c r="AF105">
        <f t="shared" si="161"/>
        <v>3868510.47</v>
      </c>
      <c r="AG105">
        <f t="shared" si="162"/>
        <v>0</v>
      </c>
      <c r="AH105">
        <f t="shared" si="163"/>
        <v>0</v>
      </c>
      <c r="AI105">
        <f t="shared" si="163"/>
        <v>0</v>
      </c>
      <c r="AJ105">
        <f t="shared" si="164"/>
        <v>0</v>
      </c>
      <c r="AK105">
        <v>3868510.47</v>
      </c>
      <c r="AL105">
        <v>0</v>
      </c>
      <c r="AM105">
        <v>0</v>
      </c>
      <c r="AN105">
        <v>0</v>
      </c>
      <c r="AO105">
        <v>3868510.47</v>
      </c>
      <c r="AP105">
        <v>0</v>
      </c>
      <c r="AQ105">
        <v>0</v>
      </c>
      <c r="AR105">
        <v>0</v>
      </c>
      <c r="AS105">
        <v>0</v>
      </c>
      <c r="AT105">
        <v>0</v>
      </c>
      <c r="AU105">
        <v>0</v>
      </c>
      <c r="AV105">
        <v>1</v>
      </c>
      <c r="AW105">
        <v>1</v>
      </c>
      <c r="AZ105">
        <v>1</v>
      </c>
      <c r="BA105">
        <v>1</v>
      </c>
      <c r="BB105">
        <v>1</v>
      </c>
      <c r="BC105">
        <v>1</v>
      </c>
      <c r="BD105" t="s">
        <v>3</v>
      </c>
      <c r="BE105" t="s">
        <v>3</v>
      </c>
      <c r="BF105" t="s">
        <v>3</v>
      </c>
      <c r="BG105" t="s">
        <v>3</v>
      </c>
      <c r="BH105">
        <v>0</v>
      </c>
      <c r="BI105">
        <v>1</v>
      </c>
      <c r="BJ105" t="s">
        <v>3</v>
      </c>
      <c r="BM105">
        <v>1211</v>
      </c>
      <c r="BN105">
        <v>0</v>
      </c>
      <c r="BO105" t="s">
        <v>3</v>
      </c>
      <c r="BP105">
        <v>0</v>
      </c>
      <c r="BQ105">
        <v>8</v>
      </c>
      <c r="BR105">
        <v>0</v>
      </c>
      <c r="BS105">
        <v>1</v>
      </c>
      <c r="BT105">
        <v>1</v>
      </c>
      <c r="BU105">
        <v>1</v>
      </c>
      <c r="BV105">
        <v>1</v>
      </c>
      <c r="BW105">
        <v>1</v>
      </c>
      <c r="BX105">
        <v>1</v>
      </c>
      <c r="BY105" t="s">
        <v>3</v>
      </c>
      <c r="BZ105">
        <v>0</v>
      </c>
      <c r="CA105">
        <v>0</v>
      </c>
      <c r="CE105">
        <v>0</v>
      </c>
      <c r="CF105">
        <v>0</v>
      </c>
      <c r="CG105">
        <v>0</v>
      </c>
      <c r="CH105">
        <v>20</v>
      </c>
      <c r="CI105">
        <v>0</v>
      </c>
      <c r="CJ105">
        <v>0</v>
      </c>
      <c r="CK105">
        <v>0</v>
      </c>
      <c r="CL105">
        <v>0</v>
      </c>
      <c r="CM105">
        <v>0</v>
      </c>
      <c r="CN105" t="s">
        <v>3</v>
      </c>
      <c r="CO105">
        <v>0</v>
      </c>
      <c r="CP105">
        <f t="shared" si="165"/>
        <v>38685.1</v>
      </c>
      <c r="CQ105">
        <f t="shared" si="166"/>
        <v>0</v>
      </c>
      <c r="CR105">
        <f t="shared" si="167"/>
        <v>0</v>
      </c>
      <c r="CS105">
        <f t="shared" si="168"/>
        <v>0</v>
      </c>
      <c r="CT105">
        <f t="shared" si="169"/>
        <v>3868510.47</v>
      </c>
      <c r="CU105">
        <f t="shared" si="170"/>
        <v>0</v>
      </c>
      <c r="CV105">
        <f t="shared" si="170"/>
        <v>0</v>
      </c>
      <c r="CW105">
        <f t="shared" si="170"/>
        <v>0</v>
      </c>
      <c r="CX105">
        <f t="shared" si="170"/>
        <v>0</v>
      </c>
      <c r="CY105">
        <f t="shared" si="171"/>
        <v>0</v>
      </c>
      <c r="CZ105">
        <f t="shared" si="172"/>
        <v>0</v>
      </c>
      <c r="DC105" t="s">
        <v>3</v>
      </c>
      <c r="DD105" t="s">
        <v>3</v>
      </c>
      <c r="DE105" t="s">
        <v>3</v>
      </c>
      <c r="DF105" t="s">
        <v>3</v>
      </c>
      <c r="DG105" t="s">
        <v>3</v>
      </c>
      <c r="DH105" t="s">
        <v>3</v>
      </c>
      <c r="DI105" t="s">
        <v>3</v>
      </c>
      <c r="DJ105" t="s">
        <v>3</v>
      </c>
      <c r="DK105" t="s">
        <v>3</v>
      </c>
      <c r="DL105" t="s">
        <v>3</v>
      </c>
      <c r="DM105" t="s">
        <v>3</v>
      </c>
      <c r="DN105">
        <v>0</v>
      </c>
      <c r="DO105">
        <v>0</v>
      </c>
      <c r="DP105">
        <v>1</v>
      </c>
      <c r="DQ105">
        <v>1</v>
      </c>
      <c r="DU105">
        <v>1013</v>
      </c>
      <c r="DV105" t="s">
        <v>29</v>
      </c>
      <c r="DW105" t="s">
        <v>29</v>
      </c>
      <c r="DX105">
        <v>1</v>
      </c>
      <c r="EE105">
        <v>58262974</v>
      </c>
      <c r="EF105">
        <v>8</v>
      </c>
      <c r="EG105" t="s">
        <v>30</v>
      </c>
      <c r="EH105">
        <v>0</v>
      </c>
      <c r="EI105" t="s">
        <v>3</v>
      </c>
      <c r="EJ105">
        <v>1</v>
      </c>
      <c r="EK105">
        <v>1211</v>
      </c>
      <c r="EL105" t="s">
        <v>31</v>
      </c>
      <c r="EM105" t="s">
        <v>32</v>
      </c>
      <c r="EO105" t="s">
        <v>3</v>
      </c>
      <c r="EQ105">
        <v>0</v>
      </c>
      <c r="ER105">
        <v>3868510.47</v>
      </c>
      <c r="ES105">
        <v>0</v>
      </c>
      <c r="ET105">
        <v>0</v>
      </c>
      <c r="EU105">
        <v>0</v>
      </c>
      <c r="EV105">
        <v>3868510.47</v>
      </c>
      <c r="EW105">
        <v>0</v>
      </c>
      <c r="EX105">
        <v>0</v>
      </c>
      <c r="EY105">
        <v>0</v>
      </c>
      <c r="FQ105">
        <v>0</v>
      </c>
      <c r="FR105">
        <f t="shared" si="173"/>
        <v>0</v>
      </c>
      <c r="FS105">
        <v>0</v>
      </c>
      <c r="FT105" t="s">
        <v>33</v>
      </c>
      <c r="FX105">
        <v>0</v>
      </c>
      <c r="FY105">
        <v>0</v>
      </c>
      <c r="GA105" t="s">
        <v>3</v>
      </c>
      <c r="GD105">
        <v>1</v>
      </c>
      <c r="GF105">
        <v>1279393663</v>
      </c>
      <c r="GG105">
        <v>2</v>
      </c>
      <c r="GH105">
        <v>2</v>
      </c>
      <c r="GI105">
        <v>0</v>
      </c>
      <c r="GJ105">
        <v>0</v>
      </c>
      <c r="GK105">
        <v>0</v>
      </c>
      <c r="GL105">
        <f t="shared" si="174"/>
        <v>0</v>
      </c>
      <c r="GM105">
        <f t="shared" si="175"/>
        <v>38685.1</v>
      </c>
      <c r="GN105">
        <f t="shared" si="176"/>
        <v>38685.1</v>
      </c>
      <c r="GO105">
        <f t="shared" si="177"/>
        <v>0</v>
      </c>
      <c r="GP105">
        <f t="shared" si="178"/>
        <v>0</v>
      </c>
      <c r="GR105">
        <v>0</v>
      </c>
      <c r="GS105">
        <v>4</v>
      </c>
      <c r="GT105">
        <v>0</v>
      </c>
      <c r="GU105" t="s">
        <v>3</v>
      </c>
      <c r="GV105">
        <f t="shared" si="179"/>
        <v>0</v>
      </c>
      <c r="GW105">
        <v>1</v>
      </c>
      <c r="GX105">
        <f t="shared" si="180"/>
        <v>0</v>
      </c>
      <c r="HA105">
        <v>0</v>
      </c>
      <c r="HB105">
        <v>0</v>
      </c>
      <c r="HC105">
        <f t="shared" si="181"/>
        <v>0</v>
      </c>
      <c r="IK105">
        <v>0</v>
      </c>
    </row>
    <row r="106" spans="1:255" x14ac:dyDescent="0.2">
      <c r="A106" s="2">
        <v>17</v>
      </c>
      <c r="B106" s="2">
        <v>1</v>
      </c>
      <c r="C106" s="2"/>
      <c r="D106" s="2"/>
      <c r="E106" s="2" t="s">
        <v>147</v>
      </c>
      <c r="F106" s="2" t="s">
        <v>148</v>
      </c>
      <c r="G106" s="2" t="s">
        <v>149</v>
      </c>
      <c r="H106" s="2" t="s">
        <v>29</v>
      </c>
      <c r="I106" s="2">
        <v>0</v>
      </c>
      <c r="J106" s="2">
        <v>0</v>
      </c>
      <c r="K106" s="2"/>
      <c r="L106" s="2">
        <v>1</v>
      </c>
      <c r="M106" s="2">
        <v>0</v>
      </c>
      <c r="N106" s="2">
        <f t="shared" si="149"/>
        <v>1</v>
      </c>
      <c r="O106" s="2">
        <f t="shared" si="150"/>
        <v>0</v>
      </c>
      <c r="P106" s="2">
        <f t="shared" si="151"/>
        <v>0</v>
      </c>
      <c r="Q106" s="2">
        <f t="shared" si="152"/>
        <v>0</v>
      </c>
      <c r="R106" s="2">
        <f t="shared" si="153"/>
        <v>0</v>
      </c>
      <c r="S106" s="2">
        <f t="shared" si="154"/>
        <v>0</v>
      </c>
      <c r="T106" s="2">
        <f t="shared" si="155"/>
        <v>0</v>
      </c>
      <c r="U106" s="2">
        <f t="shared" si="156"/>
        <v>0</v>
      </c>
      <c r="V106" s="2">
        <f t="shared" si="157"/>
        <v>0</v>
      </c>
      <c r="W106" s="2">
        <f t="shared" si="158"/>
        <v>0</v>
      </c>
      <c r="X106" s="2">
        <f t="shared" si="159"/>
        <v>0</v>
      </c>
      <c r="Y106" s="2">
        <f t="shared" si="159"/>
        <v>0</v>
      </c>
      <c r="Z106" s="2"/>
      <c r="AA106" s="2">
        <v>58262852</v>
      </c>
      <c r="AB106" s="2">
        <f t="shared" si="160"/>
        <v>1578862.47</v>
      </c>
      <c r="AC106" s="2">
        <f t="shared" si="161"/>
        <v>0</v>
      </c>
      <c r="AD106" s="2">
        <f t="shared" si="161"/>
        <v>0</v>
      </c>
      <c r="AE106" s="2">
        <f t="shared" si="161"/>
        <v>0</v>
      </c>
      <c r="AF106" s="2">
        <f t="shared" si="161"/>
        <v>1578862.47</v>
      </c>
      <c r="AG106" s="2">
        <f t="shared" si="162"/>
        <v>0</v>
      </c>
      <c r="AH106" s="2">
        <f t="shared" si="163"/>
        <v>0</v>
      </c>
      <c r="AI106" s="2">
        <f t="shared" si="163"/>
        <v>0</v>
      </c>
      <c r="AJ106" s="2">
        <f t="shared" si="164"/>
        <v>0</v>
      </c>
      <c r="AK106" s="2">
        <v>1578862.4709999999</v>
      </c>
      <c r="AL106" s="2">
        <v>0</v>
      </c>
      <c r="AM106" s="2">
        <v>0</v>
      </c>
      <c r="AN106" s="2">
        <v>0</v>
      </c>
      <c r="AO106" s="2">
        <v>1578862.4709999999</v>
      </c>
      <c r="AP106" s="2">
        <v>0</v>
      </c>
      <c r="AQ106" s="2">
        <v>0</v>
      </c>
      <c r="AR106" s="2">
        <v>0</v>
      </c>
      <c r="AS106" s="2">
        <v>0</v>
      </c>
      <c r="AT106" s="2">
        <v>0</v>
      </c>
      <c r="AU106" s="2">
        <v>0</v>
      </c>
      <c r="AV106" s="2">
        <v>1</v>
      </c>
      <c r="AW106" s="2">
        <v>1</v>
      </c>
      <c r="AX106" s="2"/>
      <c r="AY106" s="2"/>
      <c r="AZ106" s="2">
        <v>1</v>
      </c>
      <c r="BA106" s="2">
        <v>1</v>
      </c>
      <c r="BB106" s="2">
        <v>1</v>
      </c>
      <c r="BC106" s="2">
        <v>1</v>
      </c>
      <c r="BD106" s="2" t="s">
        <v>3</v>
      </c>
      <c r="BE106" s="2" t="s">
        <v>3</v>
      </c>
      <c r="BF106" s="2" t="s">
        <v>3</v>
      </c>
      <c r="BG106" s="2" t="s">
        <v>3</v>
      </c>
      <c r="BH106" s="2">
        <v>0</v>
      </c>
      <c r="BI106" s="2">
        <v>1</v>
      </c>
      <c r="BJ106" s="2" t="s">
        <v>3</v>
      </c>
      <c r="BK106" s="2"/>
      <c r="BL106" s="2"/>
      <c r="BM106" s="2">
        <v>1211</v>
      </c>
      <c r="BN106" s="2">
        <v>0</v>
      </c>
      <c r="BO106" s="2" t="s">
        <v>3</v>
      </c>
      <c r="BP106" s="2">
        <v>0</v>
      </c>
      <c r="BQ106" s="2">
        <v>8</v>
      </c>
      <c r="BR106" s="2">
        <v>0</v>
      </c>
      <c r="BS106" s="2">
        <v>1</v>
      </c>
      <c r="BT106" s="2">
        <v>1</v>
      </c>
      <c r="BU106" s="2">
        <v>1</v>
      </c>
      <c r="BV106" s="2">
        <v>1</v>
      </c>
      <c r="BW106" s="2">
        <v>1</v>
      </c>
      <c r="BX106" s="2">
        <v>1</v>
      </c>
      <c r="BY106" s="2" t="s">
        <v>3</v>
      </c>
      <c r="BZ106" s="2">
        <v>0</v>
      </c>
      <c r="CA106" s="2">
        <v>0</v>
      </c>
      <c r="CB106" s="2"/>
      <c r="CC106" s="2"/>
      <c r="CD106" s="2"/>
      <c r="CE106" s="2">
        <v>0</v>
      </c>
      <c r="CF106" s="2">
        <v>0</v>
      </c>
      <c r="CG106" s="2">
        <v>0</v>
      </c>
      <c r="CH106" s="2">
        <v>21</v>
      </c>
      <c r="CI106" s="2">
        <v>0</v>
      </c>
      <c r="CJ106" s="2">
        <v>0</v>
      </c>
      <c r="CK106" s="2">
        <v>0</v>
      </c>
      <c r="CL106" s="2">
        <v>0</v>
      </c>
      <c r="CM106" s="2">
        <v>0</v>
      </c>
      <c r="CN106" s="2" t="s">
        <v>3</v>
      </c>
      <c r="CO106" s="2">
        <v>0</v>
      </c>
      <c r="CP106" s="2">
        <f t="shared" si="165"/>
        <v>0</v>
      </c>
      <c r="CQ106" s="2">
        <f t="shared" si="166"/>
        <v>0</v>
      </c>
      <c r="CR106" s="2">
        <f t="shared" si="167"/>
        <v>0</v>
      </c>
      <c r="CS106" s="2">
        <f t="shared" si="168"/>
        <v>0</v>
      </c>
      <c r="CT106" s="2">
        <f t="shared" si="169"/>
        <v>1578862.47</v>
      </c>
      <c r="CU106" s="2">
        <f t="shared" si="170"/>
        <v>0</v>
      </c>
      <c r="CV106" s="2">
        <f t="shared" si="170"/>
        <v>0</v>
      </c>
      <c r="CW106" s="2">
        <f t="shared" si="170"/>
        <v>0</v>
      </c>
      <c r="CX106" s="2">
        <f t="shared" si="170"/>
        <v>0</v>
      </c>
      <c r="CY106" s="2">
        <f t="shared" si="171"/>
        <v>0</v>
      </c>
      <c r="CZ106" s="2">
        <f t="shared" si="172"/>
        <v>0</v>
      </c>
      <c r="DA106" s="2"/>
      <c r="DB106" s="2"/>
      <c r="DC106" s="2" t="s">
        <v>3</v>
      </c>
      <c r="DD106" s="2" t="s">
        <v>3</v>
      </c>
      <c r="DE106" s="2" t="s">
        <v>3</v>
      </c>
      <c r="DF106" s="2" t="s">
        <v>3</v>
      </c>
      <c r="DG106" s="2" t="s">
        <v>3</v>
      </c>
      <c r="DH106" s="2" t="s">
        <v>3</v>
      </c>
      <c r="DI106" s="2" t="s">
        <v>3</v>
      </c>
      <c r="DJ106" s="2" t="s">
        <v>3</v>
      </c>
      <c r="DK106" s="2" t="s">
        <v>3</v>
      </c>
      <c r="DL106" s="2" t="s">
        <v>3</v>
      </c>
      <c r="DM106" s="2" t="s">
        <v>3</v>
      </c>
      <c r="DN106" s="2">
        <v>0</v>
      </c>
      <c r="DO106" s="2">
        <v>0</v>
      </c>
      <c r="DP106" s="2">
        <v>1</v>
      </c>
      <c r="DQ106" s="2">
        <v>1</v>
      </c>
      <c r="DR106" s="2"/>
      <c r="DS106" s="2"/>
      <c r="DT106" s="2"/>
      <c r="DU106" s="2">
        <v>1013</v>
      </c>
      <c r="DV106" s="2" t="s">
        <v>29</v>
      </c>
      <c r="DW106" s="2" t="s">
        <v>29</v>
      </c>
      <c r="DX106" s="2">
        <v>1</v>
      </c>
      <c r="DY106" s="2"/>
      <c r="DZ106" s="2"/>
      <c r="EA106" s="2"/>
      <c r="EB106" s="2"/>
      <c r="EC106" s="2"/>
      <c r="ED106" s="2"/>
      <c r="EE106" s="2">
        <v>58262974</v>
      </c>
      <c r="EF106" s="2">
        <v>8</v>
      </c>
      <c r="EG106" s="2" t="s">
        <v>30</v>
      </c>
      <c r="EH106" s="2">
        <v>0</v>
      </c>
      <c r="EI106" s="2" t="s">
        <v>3</v>
      </c>
      <c r="EJ106" s="2">
        <v>1</v>
      </c>
      <c r="EK106" s="2">
        <v>1211</v>
      </c>
      <c r="EL106" s="2" t="s">
        <v>31</v>
      </c>
      <c r="EM106" s="2" t="s">
        <v>32</v>
      </c>
      <c r="EN106" s="2"/>
      <c r="EO106" s="2" t="s">
        <v>3</v>
      </c>
      <c r="EP106" s="2"/>
      <c r="EQ106" s="2">
        <v>0</v>
      </c>
      <c r="ER106" s="2">
        <v>1578862.4709999999</v>
      </c>
      <c r="ES106" s="2">
        <v>0</v>
      </c>
      <c r="ET106" s="2">
        <v>0</v>
      </c>
      <c r="EU106" s="2">
        <v>0</v>
      </c>
      <c r="EV106" s="2">
        <v>1578862.4709999999</v>
      </c>
      <c r="EW106" s="2">
        <v>0</v>
      </c>
      <c r="EX106" s="2">
        <v>0</v>
      </c>
      <c r="EY106" s="2">
        <v>0</v>
      </c>
      <c r="EZ106" s="2"/>
      <c r="FA106" s="2"/>
      <c r="FB106" s="2"/>
      <c r="FC106" s="2"/>
      <c r="FD106" s="2"/>
      <c r="FE106" s="2"/>
      <c r="FF106" s="2"/>
      <c r="FG106" s="2"/>
      <c r="FH106" s="2"/>
      <c r="FI106" s="2"/>
      <c r="FJ106" s="2"/>
      <c r="FK106" s="2"/>
      <c r="FL106" s="2"/>
      <c r="FM106" s="2"/>
      <c r="FN106" s="2"/>
      <c r="FO106" s="2"/>
      <c r="FP106" s="2"/>
      <c r="FQ106" s="2">
        <v>0</v>
      </c>
      <c r="FR106" s="2">
        <f t="shared" si="173"/>
        <v>0</v>
      </c>
      <c r="FS106" s="2">
        <v>0</v>
      </c>
      <c r="FT106" s="2" t="s">
        <v>33</v>
      </c>
      <c r="FU106" s="2"/>
      <c r="FV106" s="2"/>
      <c r="FW106" s="2"/>
      <c r="FX106" s="2">
        <v>0</v>
      </c>
      <c r="FY106" s="2">
        <v>0</v>
      </c>
      <c r="FZ106" s="2"/>
      <c r="GA106" s="2" t="s">
        <v>3</v>
      </c>
      <c r="GB106" s="2"/>
      <c r="GC106" s="2"/>
      <c r="GD106" s="2">
        <v>1</v>
      </c>
      <c r="GE106" s="2"/>
      <c r="GF106" s="2">
        <v>-1732744911</v>
      </c>
      <c r="GG106" s="2">
        <v>2</v>
      </c>
      <c r="GH106" s="2">
        <v>2</v>
      </c>
      <c r="GI106" s="2">
        <v>0</v>
      </c>
      <c r="GJ106" s="2">
        <v>0</v>
      </c>
      <c r="GK106" s="2">
        <v>0</v>
      </c>
      <c r="GL106" s="2">
        <f t="shared" si="174"/>
        <v>0</v>
      </c>
      <c r="GM106" s="2">
        <f t="shared" si="175"/>
        <v>0</v>
      </c>
      <c r="GN106" s="2">
        <f t="shared" si="176"/>
        <v>0</v>
      </c>
      <c r="GO106" s="2">
        <f t="shared" si="177"/>
        <v>0</v>
      </c>
      <c r="GP106" s="2">
        <f t="shared" si="178"/>
        <v>0</v>
      </c>
      <c r="GQ106" s="2"/>
      <c r="GR106" s="2">
        <v>0</v>
      </c>
      <c r="GS106" s="2">
        <v>4</v>
      </c>
      <c r="GT106" s="2">
        <v>0</v>
      </c>
      <c r="GU106" s="2" t="s">
        <v>3</v>
      </c>
      <c r="GV106" s="2">
        <f t="shared" si="179"/>
        <v>0</v>
      </c>
      <c r="GW106" s="2">
        <v>1</v>
      </c>
      <c r="GX106" s="2">
        <f t="shared" si="180"/>
        <v>0</v>
      </c>
      <c r="GY106" s="2"/>
      <c r="GZ106" s="2"/>
      <c r="HA106" s="2">
        <v>0</v>
      </c>
      <c r="HB106" s="2">
        <v>0</v>
      </c>
      <c r="HC106" s="2">
        <f t="shared" si="181"/>
        <v>0</v>
      </c>
      <c r="HD106" s="2"/>
      <c r="HE106" s="2"/>
      <c r="HF106" s="2"/>
      <c r="HG106" s="2"/>
      <c r="HH106" s="2"/>
      <c r="HI106" s="2"/>
      <c r="HJ106" s="2"/>
      <c r="HK106" s="2"/>
      <c r="HL106" s="2"/>
      <c r="HM106" s="2"/>
      <c r="HN106" s="2"/>
      <c r="HO106" s="2"/>
      <c r="HP106" s="2"/>
      <c r="HQ106" s="2"/>
      <c r="HR106" s="2"/>
      <c r="HS106" s="2"/>
      <c r="HT106" s="2"/>
      <c r="HU106" s="2"/>
      <c r="HV106" s="2"/>
      <c r="HW106" s="2"/>
      <c r="HX106" s="2"/>
      <c r="HY106" s="2"/>
      <c r="HZ106" s="2"/>
      <c r="IA106" s="2"/>
      <c r="IB106" s="2"/>
      <c r="IC106" s="2"/>
      <c r="ID106" s="2"/>
      <c r="IE106" s="2"/>
      <c r="IF106" s="2"/>
      <c r="IG106" s="2"/>
      <c r="IH106" s="2"/>
      <c r="II106" s="2"/>
      <c r="IJ106" s="2"/>
      <c r="IK106" s="2">
        <v>0</v>
      </c>
      <c r="IL106" s="2"/>
      <c r="IM106" s="2"/>
      <c r="IN106" s="2"/>
      <c r="IO106" s="2"/>
      <c r="IP106" s="2"/>
      <c r="IQ106" s="2"/>
      <c r="IR106" s="2"/>
      <c r="IS106" s="2"/>
      <c r="IT106" s="2"/>
      <c r="IU106" s="2"/>
    </row>
    <row r="107" spans="1:255" x14ac:dyDescent="0.2">
      <c r="A107">
        <v>17</v>
      </c>
      <c r="B107">
        <v>1</v>
      </c>
      <c r="E107" t="s">
        <v>147</v>
      </c>
      <c r="F107" t="s">
        <v>148</v>
      </c>
      <c r="G107" t="s">
        <v>149</v>
      </c>
      <c r="H107" t="s">
        <v>29</v>
      </c>
      <c r="I107">
        <v>0</v>
      </c>
      <c r="J107">
        <v>0</v>
      </c>
      <c r="L107">
        <v>1</v>
      </c>
      <c r="M107">
        <v>0</v>
      </c>
      <c r="N107">
        <f t="shared" si="149"/>
        <v>1</v>
      </c>
      <c r="O107">
        <f t="shared" si="150"/>
        <v>0</v>
      </c>
      <c r="P107">
        <f t="shared" si="151"/>
        <v>0</v>
      </c>
      <c r="Q107">
        <f t="shared" si="152"/>
        <v>0</v>
      </c>
      <c r="R107">
        <f t="shared" si="153"/>
        <v>0</v>
      </c>
      <c r="S107">
        <f t="shared" si="154"/>
        <v>0</v>
      </c>
      <c r="T107">
        <f t="shared" si="155"/>
        <v>0</v>
      </c>
      <c r="U107">
        <f t="shared" si="156"/>
        <v>0</v>
      </c>
      <c r="V107">
        <f t="shared" si="157"/>
        <v>0</v>
      </c>
      <c r="W107">
        <f t="shared" si="158"/>
        <v>0</v>
      </c>
      <c r="X107">
        <f t="shared" si="159"/>
        <v>0</v>
      </c>
      <c r="Y107">
        <f t="shared" si="159"/>
        <v>0</v>
      </c>
      <c r="AA107">
        <v>58262851</v>
      </c>
      <c r="AB107">
        <f t="shared" si="160"/>
        <v>1578862.47</v>
      </c>
      <c r="AC107">
        <f t="shared" si="161"/>
        <v>0</v>
      </c>
      <c r="AD107">
        <f t="shared" si="161"/>
        <v>0</v>
      </c>
      <c r="AE107">
        <f t="shared" si="161"/>
        <v>0</v>
      </c>
      <c r="AF107">
        <f t="shared" si="161"/>
        <v>1578862.47</v>
      </c>
      <c r="AG107">
        <f t="shared" si="162"/>
        <v>0</v>
      </c>
      <c r="AH107">
        <f t="shared" si="163"/>
        <v>0</v>
      </c>
      <c r="AI107">
        <f t="shared" si="163"/>
        <v>0</v>
      </c>
      <c r="AJ107">
        <f t="shared" si="164"/>
        <v>0</v>
      </c>
      <c r="AK107">
        <v>1578862.47</v>
      </c>
      <c r="AL107">
        <v>0</v>
      </c>
      <c r="AM107">
        <v>0</v>
      </c>
      <c r="AN107">
        <v>0</v>
      </c>
      <c r="AO107">
        <v>1578862.47</v>
      </c>
      <c r="AP107">
        <v>0</v>
      </c>
      <c r="AQ107">
        <v>0</v>
      </c>
      <c r="AR107">
        <v>0</v>
      </c>
      <c r="AS107">
        <v>0</v>
      </c>
      <c r="AT107">
        <v>0</v>
      </c>
      <c r="AU107">
        <v>0</v>
      </c>
      <c r="AV107">
        <v>1</v>
      </c>
      <c r="AW107">
        <v>1</v>
      </c>
      <c r="AZ107">
        <v>1</v>
      </c>
      <c r="BA107">
        <v>1</v>
      </c>
      <c r="BB107">
        <v>1</v>
      </c>
      <c r="BC107">
        <v>1</v>
      </c>
      <c r="BD107" t="s">
        <v>3</v>
      </c>
      <c r="BE107" t="s">
        <v>3</v>
      </c>
      <c r="BF107" t="s">
        <v>3</v>
      </c>
      <c r="BG107" t="s">
        <v>3</v>
      </c>
      <c r="BH107">
        <v>0</v>
      </c>
      <c r="BI107">
        <v>1</v>
      </c>
      <c r="BJ107" t="s">
        <v>3</v>
      </c>
      <c r="BM107">
        <v>1211</v>
      </c>
      <c r="BN107">
        <v>0</v>
      </c>
      <c r="BO107" t="s">
        <v>3</v>
      </c>
      <c r="BP107">
        <v>0</v>
      </c>
      <c r="BQ107">
        <v>8</v>
      </c>
      <c r="BR107">
        <v>0</v>
      </c>
      <c r="BS107">
        <v>1</v>
      </c>
      <c r="BT107">
        <v>1</v>
      </c>
      <c r="BU107">
        <v>1</v>
      </c>
      <c r="BV107">
        <v>1</v>
      </c>
      <c r="BW107">
        <v>1</v>
      </c>
      <c r="BX107">
        <v>1</v>
      </c>
      <c r="BY107" t="s">
        <v>3</v>
      </c>
      <c r="BZ107">
        <v>0</v>
      </c>
      <c r="CA107">
        <v>0</v>
      </c>
      <c r="CE107">
        <v>0</v>
      </c>
      <c r="CF107">
        <v>0</v>
      </c>
      <c r="CG107">
        <v>0</v>
      </c>
      <c r="CH107">
        <v>21</v>
      </c>
      <c r="CI107">
        <v>0</v>
      </c>
      <c r="CJ107">
        <v>0</v>
      </c>
      <c r="CK107">
        <v>0</v>
      </c>
      <c r="CL107">
        <v>0</v>
      </c>
      <c r="CM107">
        <v>0</v>
      </c>
      <c r="CN107" t="s">
        <v>3</v>
      </c>
      <c r="CO107">
        <v>0</v>
      </c>
      <c r="CP107">
        <f t="shared" si="165"/>
        <v>0</v>
      </c>
      <c r="CQ107">
        <f t="shared" si="166"/>
        <v>0</v>
      </c>
      <c r="CR107">
        <f t="shared" si="167"/>
        <v>0</v>
      </c>
      <c r="CS107">
        <f t="shared" si="168"/>
        <v>0</v>
      </c>
      <c r="CT107">
        <f t="shared" si="169"/>
        <v>1578862.47</v>
      </c>
      <c r="CU107">
        <f t="shared" si="170"/>
        <v>0</v>
      </c>
      <c r="CV107">
        <f t="shared" si="170"/>
        <v>0</v>
      </c>
      <c r="CW107">
        <f t="shared" si="170"/>
        <v>0</v>
      </c>
      <c r="CX107">
        <f t="shared" si="170"/>
        <v>0</v>
      </c>
      <c r="CY107">
        <f t="shared" si="171"/>
        <v>0</v>
      </c>
      <c r="CZ107">
        <f t="shared" si="172"/>
        <v>0</v>
      </c>
      <c r="DC107" t="s">
        <v>3</v>
      </c>
      <c r="DD107" t="s">
        <v>3</v>
      </c>
      <c r="DE107" t="s">
        <v>3</v>
      </c>
      <c r="DF107" t="s">
        <v>3</v>
      </c>
      <c r="DG107" t="s">
        <v>3</v>
      </c>
      <c r="DH107" t="s">
        <v>3</v>
      </c>
      <c r="DI107" t="s">
        <v>3</v>
      </c>
      <c r="DJ107" t="s">
        <v>3</v>
      </c>
      <c r="DK107" t="s">
        <v>3</v>
      </c>
      <c r="DL107" t="s">
        <v>3</v>
      </c>
      <c r="DM107" t="s">
        <v>3</v>
      </c>
      <c r="DN107">
        <v>0</v>
      </c>
      <c r="DO107">
        <v>0</v>
      </c>
      <c r="DP107">
        <v>1</v>
      </c>
      <c r="DQ107">
        <v>1</v>
      </c>
      <c r="DU107">
        <v>1013</v>
      </c>
      <c r="DV107" t="s">
        <v>29</v>
      </c>
      <c r="DW107" t="s">
        <v>29</v>
      </c>
      <c r="DX107">
        <v>1</v>
      </c>
      <c r="EE107">
        <v>58262974</v>
      </c>
      <c r="EF107">
        <v>8</v>
      </c>
      <c r="EG107" t="s">
        <v>30</v>
      </c>
      <c r="EH107">
        <v>0</v>
      </c>
      <c r="EI107" t="s">
        <v>3</v>
      </c>
      <c r="EJ107">
        <v>1</v>
      </c>
      <c r="EK107">
        <v>1211</v>
      </c>
      <c r="EL107" t="s">
        <v>31</v>
      </c>
      <c r="EM107" t="s">
        <v>32</v>
      </c>
      <c r="EO107" t="s">
        <v>3</v>
      </c>
      <c r="EQ107">
        <v>0</v>
      </c>
      <c r="ER107">
        <v>1578862.47</v>
      </c>
      <c r="ES107">
        <v>0</v>
      </c>
      <c r="ET107">
        <v>0</v>
      </c>
      <c r="EU107">
        <v>0</v>
      </c>
      <c r="EV107">
        <v>1578862.47</v>
      </c>
      <c r="EW107">
        <v>0</v>
      </c>
      <c r="EX107">
        <v>0</v>
      </c>
      <c r="EY107">
        <v>0</v>
      </c>
      <c r="FQ107">
        <v>0</v>
      </c>
      <c r="FR107">
        <f t="shared" si="173"/>
        <v>0</v>
      </c>
      <c r="FS107">
        <v>0</v>
      </c>
      <c r="FT107" t="s">
        <v>33</v>
      </c>
      <c r="FX107">
        <v>0</v>
      </c>
      <c r="FY107">
        <v>0</v>
      </c>
      <c r="GA107" t="s">
        <v>3</v>
      </c>
      <c r="GD107">
        <v>1</v>
      </c>
      <c r="GF107">
        <v>-1732744911</v>
      </c>
      <c r="GG107">
        <v>2</v>
      </c>
      <c r="GH107">
        <v>2</v>
      </c>
      <c r="GI107">
        <v>0</v>
      </c>
      <c r="GJ107">
        <v>0</v>
      </c>
      <c r="GK107">
        <v>0</v>
      </c>
      <c r="GL107">
        <f t="shared" si="174"/>
        <v>0</v>
      </c>
      <c r="GM107">
        <f t="shared" si="175"/>
        <v>0</v>
      </c>
      <c r="GN107">
        <f t="shared" si="176"/>
        <v>0</v>
      </c>
      <c r="GO107">
        <f t="shared" si="177"/>
        <v>0</v>
      </c>
      <c r="GP107">
        <f t="shared" si="178"/>
        <v>0</v>
      </c>
      <c r="GR107">
        <v>0</v>
      </c>
      <c r="GS107">
        <v>4</v>
      </c>
      <c r="GT107">
        <v>0</v>
      </c>
      <c r="GU107" t="s">
        <v>3</v>
      </c>
      <c r="GV107">
        <f t="shared" si="179"/>
        <v>0</v>
      </c>
      <c r="GW107">
        <v>1</v>
      </c>
      <c r="GX107">
        <f t="shared" si="180"/>
        <v>0</v>
      </c>
      <c r="HA107">
        <v>0</v>
      </c>
      <c r="HB107">
        <v>0</v>
      </c>
      <c r="HC107">
        <f t="shared" si="181"/>
        <v>0</v>
      </c>
      <c r="IK107">
        <v>0</v>
      </c>
    </row>
    <row r="108" spans="1:255" x14ac:dyDescent="0.2">
      <c r="A108" s="2">
        <v>19</v>
      </c>
      <c r="B108" s="2">
        <v>1</v>
      </c>
      <c r="C108" s="2"/>
      <c r="D108" s="2"/>
      <c r="E108" s="2"/>
      <c r="F108" s="2" t="s">
        <v>3</v>
      </c>
      <c r="G108" s="2" t="s">
        <v>150</v>
      </c>
      <c r="H108" s="2" t="s">
        <v>3</v>
      </c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>
        <v>1</v>
      </c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  <c r="CA108" s="2"/>
      <c r="CB108" s="2"/>
      <c r="CC108" s="2"/>
      <c r="CD108" s="2"/>
      <c r="CE108" s="2"/>
      <c r="CF108" s="2"/>
      <c r="CG108" s="2"/>
      <c r="CH108" s="2"/>
      <c r="CI108" s="2"/>
      <c r="CJ108" s="2"/>
      <c r="CK108" s="2"/>
      <c r="CL108" s="2"/>
      <c r="CM108" s="2"/>
      <c r="CN108" s="2"/>
      <c r="CO108" s="2"/>
      <c r="CP108" s="2"/>
      <c r="CQ108" s="2"/>
      <c r="CR108" s="2"/>
      <c r="CS108" s="2"/>
      <c r="CT108" s="2"/>
      <c r="CU108" s="2"/>
      <c r="CV108" s="2"/>
      <c r="CW108" s="2"/>
      <c r="CX108" s="2"/>
      <c r="CY108" s="2"/>
      <c r="CZ108" s="2"/>
      <c r="DA108" s="2"/>
      <c r="DB108" s="2"/>
      <c r="DC108" s="2"/>
      <c r="DD108" s="2"/>
      <c r="DE108" s="2"/>
      <c r="DF108" s="2"/>
      <c r="DG108" s="2"/>
      <c r="DH108" s="2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  <c r="DT108" s="2"/>
      <c r="DU108" s="2"/>
      <c r="DV108" s="2"/>
      <c r="DW108" s="2"/>
      <c r="DX108" s="2"/>
      <c r="DY108" s="2"/>
      <c r="DZ108" s="2"/>
      <c r="EA108" s="2"/>
      <c r="EB108" s="2"/>
      <c r="EC108" s="2"/>
      <c r="ED108" s="2"/>
      <c r="EE108" s="2"/>
      <c r="EF108" s="2"/>
      <c r="EG108" s="2"/>
      <c r="EH108" s="2"/>
      <c r="EI108" s="2"/>
      <c r="EJ108" s="2"/>
      <c r="EK108" s="2"/>
      <c r="EL108" s="2"/>
      <c r="EM108" s="2"/>
      <c r="EN108" s="2"/>
      <c r="EO108" s="2"/>
      <c r="EP108" s="2"/>
      <c r="EQ108" s="2"/>
      <c r="ER108" s="2"/>
      <c r="ES108" s="2"/>
      <c r="ET108" s="2"/>
      <c r="EU108" s="2"/>
      <c r="EV108" s="2"/>
      <c r="EW108" s="2"/>
      <c r="EX108" s="2"/>
      <c r="EY108" s="2"/>
      <c r="EZ108" s="2"/>
      <c r="FA108" s="2"/>
      <c r="FB108" s="2"/>
      <c r="FC108" s="2"/>
      <c r="FD108" s="2"/>
      <c r="FE108" s="2"/>
      <c r="FF108" s="2"/>
      <c r="FG108" s="2"/>
      <c r="FH108" s="2"/>
      <c r="FI108" s="2"/>
      <c r="FJ108" s="2"/>
      <c r="FK108" s="2"/>
      <c r="FL108" s="2"/>
      <c r="FM108" s="2"/>
      <c r="FN108" s="2"/>
      <c r="FO108" s="2"/>
      <c r="FP108" s="2"/>
      <c r="FQ108" s="2"/>
      <c r="FR108" s="2"/>
      <c r="FS108" s="2"/>
      <c r="FT108" s="2"/>
      <c r="FU108" s="2"/>
      <c r="FV108" s="2"/>
      <c r="FW108" s="2"/>
      <c r="FX108" s="2"/>
      <c r="FY108" s="2"/>
      <c r="FZ108" s="2"/>
      <c r="GA108" s="2"/>
      <c r="GB108" s="2"/>
      <c r="GC108" s="2"/>
      <c r="GD108" s="2"/>
      <c r="GE108" s="2"/>
      <c r="GF108" s="2"/>
      <c r="GG108" s="2"/>
      <c r="GH108" s="2"/>
      <c r="GI108" s="2"/>
      <c r="GJ108" s="2"/>
      <c r="GK108" s="2"/>
      <c r="GL108" s="2"/>
      <c r="GM108" s="2"/>
      <c r="GN108" s="2"/>
      <c r="GO108" s="2"/>
      <c r="GP108" s="2"/>
      <c r="GQ108" s="2"/>
      <c r="GR108" s="2"/>
      <c r="GS108" s="2"/>
      <c r="GT108" s="2"/>
      <c r="GU108" s="2"/>
      <c r="GV108" s="2"/>
      <c r="GW108" s="2"/>
      <c r="GX108" s="2"/>
      <c r="GY108" s="2"/>
      <c r="GZ108" s="2"/>
      <c r="HA108" s="2"/>
      <c r="HB108" s="2"/>
      <c r="HC108" s="2"/>
      <c r="HD108" s="2"/>
      <c r="HE108" s="2"/>
      <c r="HF108" s="2"/>
      <c r="HG108" s="2"/>
      <c r="HH108" s="2"/>
      <c r="HI108" s="2"/>
      <c r="HJ108" s="2"/>
      <c r="HK108" s="2"/>
      <c r="HL108" s="2"/>
      <c r="HM108" s="2"/>
      <c r="HN108" s="2"/>
      <c r="HO108" s="2"/>
      <c r="HP108" s="2"/>
      <c r="HQ108" s="2"/>
      <c r="HR108" s="2"/>
      <c r="HS108" s="2"/>
      <c r="HT108" s="2"/>
      <c r="HU108" s="2"/>
      <c r="HV108" s="2"/>
      <c r="HW108" s="2"/>
      <c r="HX108" s="2"/>
      <c r="HY108" s="2"/>
      <c r="HZ108" s="2"/>
      <c r="IA108" s="2"/>
      <c r="IB108" s="2"/>
      <c r="IC108" s="2"/>
      <c r="ID108" s="2"/>
      <c r="IE108" s="2"/>
      <c r="IF108" s="2"/>
      <c r="IG108" s="2"/>
      <c r="IH108" s="2"/>
      <c r="II108" s="2"/>
      <c r="IJ108" s="2"/>
      <c r="IK108" s="2">
        <v>0</v>
      </c>
      <c r="IL108" s="2"/>
      <c r="IM108" s="2"/>
      <c r="IN108" s="2"/>
      <c r="IO108" s="2"/>
      <c r="IP108" s="2"/>
      <c r="IQ108" s="2"/>
      <c r="IR108" s="2"/>
      <c r="IS108" s="2"/>
      <c r="IT108" s="2"/>
      <c r="IU108" s="2"/>
    </row>
    <row r="109" spans="1:255" x14ac:dyDescent="0.2">
      <c r="A109" s="2">
        <v>17</v>
      </c>
      <c r="B109" s="2">
        <v>1</v>
      </c>
      <c r="C109" s="2"/>
      <c r="D109" s="2"/>
      <c r="E109" s="2" t="s">
        <v>151</v>
      </c>
      <c r="F109" s="2" t="s">
        <v>152</v>
      </c>
      <c r="G109" s="2" t="s">
        <v>153</v>
      </c>
      <c r="H109" s="2" t="s">
        <v>29</v>
      </c>
      <c r="I109" s="2">
        <v>0</v>
      </c>
      <c r="J109" s="2">
        <v>0</v>
      </c>
      <c r="K109" s="2"/>
      <c r="L109" s="2">
        <v>1</v>
      </c>
      <c r="M109" s="2">
        <v>0</v>
      </c>
      <c r="N109" s="2">
        <f t="shared" ref="N109:N114" si="182">ROUND(L109-M109,4)</f>
        <v>1</v>
      </c>
      <c r="O109" s="2">
        <f t="shared" ref="O109:O114" si="183">ROUND(CP109,2)</f>
        <v>0</v>
      </c>
      <c r="P109" s="2">
        <f t="shared" ref="P109:P114" si="184">ROUND(CQ109*I109,2)</f>
        <v>0</v>
      </c>
      <c r="Q109" s="2">
        <f t="shared" ref="Q109:Q114" si="185">ROUND(CR109*I109,2)</f>
        <v>0</v>
      </c>
      <c r="R109" s="2">
        <f t="shared" ref="R109:R114" si="186">ROUND(CS109*I109,2)</f>
        <v>0</v>
      </c>
      <c r="S109" s="2">
        <f t="shared" ref="S109:S114" si="187">ROUND(CT109*I109,2)</f>
        <v>0</v>
      </c>
      <c r="T109" s="2">
        <f t="shared" ref="T109:T114" si="188">ROUND(CU109*I109,2)</f>
        <v>0</v>
      </c>
      <c r="U109" s="2">
        <f t="shared" ref="U109:U114" si="189">CV109*I109</f>
        <v>0</v>
      </c>
      <c r="V109" s="2">
        <f t="shared" ref="V109:V114" si="190">CW109*I109</f>
        <v>0</v>
      </c>
      <c r="W109" s="2">
        <f t="shared" ref="W109:W114" si="191">ROUND(CX109*I109,2)</f>
        <v>0</v>
      </c>
      <c r="X109" s="2">
        <f t="shared" ref="X109:Y114" si="192">ROUND(CY109,2)</f>
        <v>0</v>
      </c>
      <c r="Y109" s="2">
        <f t="shared" si="192"/>
        <v>0</v>
      </c>
      <c r="Z109" s="2"/>
      <c r="AA109" s="2">
        <v>58262852</v>
      </c>
      <c r="AB109" s="2">
        <f t="shared" ref="AB109:AB114" si="193">ROUND((AC109+AD109+AF109),2)</f>
        <v>10358066</v>
      </c>
      <c r="AC109" s="2">
        <f t="shared" ref="AC109:AF114" si="194">ROUND((ES109),2)</f>
        <v>0</v>
      </c>
      <c r="AD109" s="2">
        <f t="shared" si="194"/>
        <v>0</v>
      </c>
      <c r="AE109" s="2">
        <f t="shared" si="194"/>
        <v>0</v>
      </c>
      <c r="AF109" s="2">
        <f t="shared" si="194"/>
        <v>10358066</v>
      </c>
      <c r="AG109" s="2">
        <f t="shared" ref="AG109:AG114" si="195">ROUND((AP109),2)</f>
        <v>0</v>
      </c>
      <c r="AH109" s="2">
        <f t="shared" ref="AH109:AI114" si="196">(EW109)</f>
        <v>0</v>
      </c>
      <c r="AI109" s="2">
        <f t="shared" si="196"/>
        <v>0</v>
      </c>
      <c r="AJ109" s="2">
        <f t="shared" ref="AJ109:AJ114" si="197">(AS109)</f>
        <v>0</v>
      </c>
      <c r="AK109" s="2">
        <v>10358066</v>
      </c>
      <c r="AL109" s="2">
        <v>0</v>
      </c>
      <c r="AM109" s="2">
        <v>0</v>
      </c>
      <c r="AN109" s="2">
        <v>0</v>
      </c>
      <c r="AO109" s="2">
        <v>10358066</v>
      </c>
      <c r="AP109" s="2">
        <v>0</v>
      </c>
      <c r="AQ109" s="2">
        <v>0</v>
      </c>
      <c r="AR109" s="2">
        <v>0</v>
      </c>
      <c r="AS109" s="2">
        <v>0</v>
      </c>
      <c r="AT109" s="2">
        <v>0</v>
      </c>
      <c r="AU109" s="2">
        <v>0</v>
      </c>
      <c r="AV109" s="2">
        <v>1</v>
      </c>
      <c r="AW109" s="2">
        <v>1</v>
      </c>
      <c r="AX109" s="2"/>
      <c r="AY109" s="2"/>
      <c r="AZ109" s="2">
        <v>1</v>
      </c>
      <c r="BA109" s="2">
        <v>1</v>
      </c>
      <c r="BB109" s="2">
        <v>1</v>
      </c>
      <c r="BC109" s="2">
        <v>1</v>
      </c>
      <c r="BD109" s="2" t="s">
        <v>3</v>
      </c>
      <c r="BE109" s="2" t="s">
        <v>3</v>
      </c>
      <c r="BF109" s="2" t="s">
        <v>3</v>
      </c>
      <c r="BG109" s="2" t="s">
        <v>3</v>
      </c>
      <c r="BH109" s="2">
        <v>0</v>
      </c>
      <c r="BI109" s="2">
        <v>1</v>
      </c>
      <c r="BJ109" s="2" t="s">
        <v>3</v>
      </c>
      <c r="BK109" s="2"/>
      <c r="BL109" s="2"/>
      <c r="BM109" s="2">
        <v>1211</v>
      </c>
      <c r="BN109" s="2">
        <v>0</v>
      </c>
      <c r="BO109" s="2" t="s">
        <v>3</v>
      </c>
      <c r="BP109" s="2">
        <v>0</v>
      </c>
      <c r="BQ109" s="2">
        <v>8</v>
      </c>
      <c r="BR109" s="2">
        <v>0</v>
      </c>
      <c r="BS109" s="2">
        <v>1</v>
      </c>
      <c r="BT109" s="2">
        <v>1</v>
      </c>
      <c r="BU109" s="2">
        <v>1</v>
      </c>
      <c r="BV109" s="2">
        <v>1</v>
      </c>
      <c r="BW109" s="2">
        <v>1</v>
      </c>
      <c r="BX109" s="2">
        <v>1</v>
      </c>
      <c r="BY109" s="2" t="s">
        <v>3</v>
      </c>
      <c r="BZ109" s="2">
        <v>0</v>
      </c>
      <c r="CA109" s="2">
        <v>0</v>
      </c>
      <c r="CB109" s="2"/>
      <c r="CC109" s="2"/>
      <c r="CD109" s="2"/>
      <c r="CE109" s="2">
        <v>0</v>
      </c>
      <c r="CF109" s="2">
        <v>0</v>
      </c>
      <c r="CG109" s="2">
        <v>0</v>
      </c>
      <c r="CH109" s="2">
        <v>22</v>
      </c>
      <c r="CI109" s="2">
        <v>0</v>
      </c>
      <c r="CJ109" s="2">
        <v>0</v>
      </c>
      <c r="CK109" s="2">
        <v>0</v>
      </c>
      <c r="CL109" s="2">
        <v>0</v>
      </c>
      <c r="CM109" s="2">
        <v>0</v>
      </c>
      <c r="CN109" s="2" t="s">
        <v>3</v>
      </c>
      <c r="CO109" s="2">
        <v>0</v>
      </c>
      <c r="CP109" s="2">
        <f t="shared" ref="CP109:CP114" si="198">(P109+Q109+S109)</f>
        <v>0</v>
      </c>
      <c r="CQ109" s="2">
        <f t="shared" ref="CQ109:CQ114" si="199">AC109*BC109</f>
        <v>0</v>
      </c>
      <c r="CR109" s="2">
        <f t="shared" ref="CR109:CR114" si="200">((AD109*BB109-(EU109)*BS109)+AE109*BS109)</f>
        <v>0</v>
      </c>
      <c r="CS109" s="2">
        <f t="shared" ref="CS109:CS114" si="201">AE109*BS109</f>
        <v>0</v>
      </c>
      <c r="CT109" s="2">
        <f t="shared" ref="CT109:CT114" si="202">AF109*BA109</f>
        <v>10358066</v>
      </c>
      <c r="CU109" s="2">
        <f t="shared" ref="CU109:CX114" si="203">AG109</f>
        <v>0</v>
      </c>
      <c r="CV109" s="2">
        <f t="shared" si="203"/>
        <v>0</v>
      </c>
      <c r="CW109" s="2">
        <f t="shared" si="203"/>
        <v>0</v>
      </c>
      <c r="CX109" s="2">
        <f t="shared" si="203"/>
        <v>0</v>
      </c>
      <c r="CY109" s="2">
        <f t="shared" ref="CY109:CY114" si="204">(((S109+R109)*FX109)/100)</f>
        <v>0</v>
      </c>
      <c r="CZ109" s="2">
        <f t="shared" ref="CZ109:CZ114" si="205">(((S109+R109)*CA109)/100)</f>
        <v>0</v>
      </c>
      <c r="DA109" s="2"/>
      <c r="DB109" s="2"/>
      <c r="DC109" s="2" t="s">
        <v>3</v>
      </c>
      <c r="DD109" s="2" t="s">
        <v>3</v>
      </c>
      <c r="DE109" s="2" t="s">
        <v>3</v>
      </c>
      <c r="DF109" s="2" t="s">
        <v>3</v>
      </c>
      <c r="DG109" s="2" t="s">
        <v>3</v>
      </c>
      <c r="DH109" s="2" t="s">
        <v>3</v>
      </c>
      <c r="DI109" s="2" t="s">
        <v>3</v>
      </c>
      <c r="DJ109" s="2" t="s">
        <v>3</v>
      </c>
      <c r="DK109" s="2" t="s">
        <v>3</v>
      </c>
      <c r="DL109" s="2" t="s">
        <v>3</v>
      </c>
      <c r="DM109" s="2" t="s">
        <v>3</v>
      </c>
      <c r="DN109" s="2">
        <v>0</v>
      </c>
      <c r="DO109" s="2">
        <v>0</v>
      </c>
      <c r="DP109" s="2">
        <v>1</v>
      </c>
      <c r="DQ109" s="2">
        <v>1</v>
      </c>
      <c r="DR109" s="2"/>
      <c r="DS109" s="2"/>
      <c r="DT109" s="2"/>
      <c r="DU109" s="2">
        <v>1013</v>
      </c>
      <c r="DV109" s="2" t="s">
        <v>29</v>
      </c>
      <c r="DW109" s="2" t="s">
        <v>29</v>
      </c>
      <c r="DX109" s="2">
        <v>1</v>
      </c>
      <c r="DY109" s="2"/>
      <c r="DZ109" s="2"/>
      <c r="EA109" s="2"/>
      <c r="EB109" s="2"/>
      <c r="EC109" s="2"/>
      <c r="ED109" s="2"/>
      <c r="EE109" s="2">
        <v>58262974</v>
      </c>
      <c r="EF109" s="2">
        <v>8</v>
      </c>
      <c r="EG109" s="2" t="s">
        <v>30</v>
      </c>
      <c r="EH109" s="2">
        <v>0</v>
      </c>
      <c r="EI109" s="2" t="s">
        <v>3</v>
      </c>
      <c r="EJ109" s="2">
        <v>1</v>
      </c>
      <c r="EK109" s="2">
        <v>1211</v>
      </c>
      <c r="EL109" s="2" t="s">
        <v>31</v>
      </c>
      <c r="EM109" s="2" t="s">
        <v>32</v>
      </c>
      <c r="EN109" s="2"/>
      <c r="EO109" s="2" t="s">
        <v>3</v>
      </c>
      <c r="EP109" s="2"/>
      <c r="EQ109" s="2">
        <v>0</v>
      </c>
      <c r="ER109" s="2">
        <v>10358066</v>
      </c>
      <c r="ES109" s="2">
        <v>0</v>
      </c>
      <c r="ET109" s="2">
        <v>0</v>
      </c>
      <c r="EU109" s="2">
        <v>0</v>
      </c>
      <c r="EV109" s="2">
        <v>10358066</v>
      </c>
      <c r="EW109" s="2">
        <v>0</v>
      </c>
      <c r="EX109" s="2">
        <v>0</v>
      </c>
      <c r="EY109" s="2">
        <v>0</v>
      </c>
      <c r="EZ109" s="2"/>
      <c r="FA109" s="2"/>
      <c r="FB109" s="2"/>
      <c r="FC109" s="2"/>
      <c r="FD109" s="2"/>
      <c r="FE109" s="2"/>
      <c r="FF109" s="2"/>
      <c r="FG109" s="2"/>
      <c r="FH109" s="2"/>
      <c r="FI109" s="2"/>
      <c r="FJ109" s="2"/>
      <c r="FK109" s="2"/>
      <c r="FL109" s="2"/>
      <c r="FM109" s="2"/>
      <c r="FN109" s="2"/>
      <c r="FO109" s="2"/>
      <c r="FP109" s="2"/>
      <c r="FQ109" s="2">
        <v>0</v>
      </c>
      <c r="FR109" s="2">
        <f t="shared" ref="FR109:FR114" si="206">ROUND(IF(AND(BH109=3,BI109=3),P109,0),2)</f>
        <v>0</v>
      </c>
      <c r="FS109" s="2">
        <v>0</v>
      </c>
      <c r="FT109" s="2" t="s">
        <v>33</v>
      </c>
      <c r="FU109" s="2"/>
      <c r="FV109" s="2"/>
      <c r="FW109" s="2"/>
      <c r="FX109" s="2">
        <v>0</v>
      </c>
      <c r="FY109" s="2">
        <v>0</v>
      </c>
      <c r="FZ109" s="2"/>
      <c r="GA109" s="2" t="s">
        <v>3</v>
      </c>
      <c r="GB109" s="2"/>
      <c r="GC109" s="2"/>
      <c r="GD109" s="2">
        <v>1</v>
      </c>
      <c r="GE109" s="2"/>
      <c r="GF109" s="2">
        <v>1482145470</v>
      </c>
      <c r="GG109" s="2">
        <v>2</v>
      </c>
      <c r="GH109" s="2">
        <v>2</v>
      </c>
      <c r="GI109" s="2">
        <v>0</v>
      </c>
      <c r="GJ109" s="2">
        <v>0</v>
      </c>
      <c r="GK109" s="2">
        <v>0</v>
      </c>
      <c r="GL109" s="2">
        <f t="shared" ref="GL109:GL114" si="207">ROUND(IF(AND(BH109=3,BI109=3,FS109&lt;&gt;0),P109,0),2)</f>
        <v>0</v>
      </c>
      <c r="GM109" s="2">
        <f t="shared" ref="GM109:GM114" si="208">ROUND(O109+X109+Y109,2)+GX109</f>
        <v>0</v>
      </c>
      <c r="GN109" s="2">
        <f t="shared" ref="GN109:GN114" si="209">IF(OR(BI109=0,BI109=1),ROUND(O109+X109+Y109,2),0)</f>
        <v>0</v>
      </c>
      <c r="GO109" s="2">
        <f t="shared" ref="GO109:GO114" si="210">IF(BI109=2,ROUND(O109+X109+Y109,2),0)</f>
        <v>0</v>
      </c>
      <c r="GP109" s="2">
        <f t="shared" ref="GP109:GP114" si="211">IF(BI109=4,ROUND(O109+X109+Y109,2)+GX109,0)</f>
        <v>0</v>
      </c>
      <c r="GQ109" s="2"/>
      <c r="GR109" s="2">
        <v>0</v>
      </c>
      <c r="GS109" s="2">
        <v>4</v>
      </c>
      <c r="GT109" s="2">
        <v>0</v>
      </c>
      <c r="GU109" s="2" t="s">
        <v>3</v>
      </c>
      <c r="GV109" s="2">
        <f t="shared" ref="GV109:GV114" si="212">ROUND((GT109),2)</f>
        <v>0</v>
      </c>
      <c r="GW109" s="2">
        <v>1</v>
      </c>
      <c r="GX109" s="2">
        <f t="shared" ref="GX109:GX114" si="213">ROUND(HC109*I109,2)</f>
        <v>0</v>
      </c>
      <c r="GY109" s="2"/>
      <c r="GZ109" s="2"/>
      <c r="HA109" s="2">
        <v>0</v>
      </c>
      <c r="HB109" s="2">
        <v>0</v>
      </c>
      <c r="HC109" s="2">
        <f t="shared" ref="HC109:HC114" si="214">GV109*GW109</f>
        <v>0</v>
      </c>
      <c r="HD109" s="2"/>
      <c r="HE109" s="2"/>
      <c r="HF109" s="2"/>
      <c r="HG109" s="2"/>
      <c r="HH109" s="2"/>
      <c r="HI109" s="2"/>
      <c r="HJ109" s="2"/>
      <c r="HK109" s="2"/>
      <c r="HL109" s="2"/>
      <c r="HM109" s="2"/>
      <c r="HN109" s="2"/>
      <c r="HO109" s="2"/>
      <c r="HP109" s="2"/>
      <c r="HQ109" s="2"/>
      <c r="HR109" s="2"/>
      <c r="HS109" s="2"/>
      <c r="HT109" s="2"/>
      <c r="HU109" s="2"/>
      <c r="HV109" s="2"/>
      <c r="HW109" s="2"/>
      <c r="HX109" s="2"/>
      <c r="HY109" s="2"/>
      <c r="HZ109" s="2"/>
      <c r="IA109" s="2"/>
      <c r="IB109" s="2"/>
      <c r="IC109" s="2"/>
      <c r="ID109" s="2"/>
      <c r="IE109" s="2"/>
      <c r="IF109" s="2"/>
      <c r="IG109" s="2"/>
      <c r="IH109" s="2"/>
      <c r="II109" s="2"/>
      <c r="IJ109" s="2"/>
      <c r="IK109" s="2">
        <v>0</v>
      </c>
      <c r="IL109" s="2"/>
      <c r="IM109" s="2"/>
      <c r="IN109" s="2"/>
      <c r="IO109" s="2"/>
      <c r="IP109" s="2"/>
      <c r="IQ109" s="2"/>
      <c r="IR109" s="2"/>
      <c r="IS109" s="2"/>
      <c r="IT109" s="2"/>
      <c r="IU109" s="2"/>
    </row>
    <row r="110" spans="1:255" x14ac:dyDescent="0.2">
      <c r="A110">
        <v>17</v>
      </c>
      <c r="B110">
        <v>1</v>
      </c>
      <c r="E110" t="s">
        <v>151</v>
      </c>
      <c r="F110" t="s">
        <v>152</v>
      </c>
      <c r="G110" t="s">
        <v>153</v>
      </c>
      <c r="H110" t="s">
        <v>29</v>
      </c>
      <c r="I110">
        <v>0</v>
      </c>
      <c r="J110">
        <v>0</v>
      </c>
      <c r="L110">
        <v>1</v>
      </c>
      <c r="M110">
        <v>0</v>
      </c>
      <c r="N110">
        <f t="shared" si="182"/>
        <v>1</v>
      </c>
      <c r="O110">
        <f t="shared" si="183"/>
        <v>0</v>
      </c>
      <c r="P110">
        <f t="shared" si="184"/>
        <v>0</v>
      </c>
      <c r="Q110">
        <f t="shared" si="185"/>
        <v>0</v>
      </c>
      <c r="R110">
        <f t="shared" si="186"/>
        <v>0</v>
      </c>
      <c r="S110">
        <f t="shared" si="187"/>
        <v>0</v>
      </c>
      <c r="T110">
        <f t="shared" si="188"/>
        <v>0</v>
      </c>
      <c r="U110">
        <f t="shared" si="189"/>
        <v>0</v>
      </c>
      <c r="V110">
        <f t="shared" si="190"/>
        <v>0</v>
      </c>
      <c r="W110">
        <f t="shared" si="191"/>
        <v>0</v>
      </c>
      <c r="X110">
        <f t="shared" si="192"/>
        <v>0</v>
      </c>
      <c r="Y110">
        <f t="shared" si="192"/>
        <v>0</v>
      </c>
      <c r="AA110">
        <v>58262851</v>
      </c>
      <c r="AB110">
        <f t="shared" si="193"/>
        <v>12258067</v>
      </c>
      <c r="AC110">
        <f t="shared" si="194"/>
        <v>0</v>
      </c>
      <c r="AD110">
        <f t="shared" si="194"/>
        <v>0</v>
      </c>
      <c r="AE110">
        <f t="shared" si="194"/>
        <v>0</v>
      </c>
      <c r="AF110">
        <f t="shared" si="194"/>
        <v>12258067</v>
      </c>
      <c r="AG110">
        <f t="shared" si="195"/>
        <v>0</v>
      </c>
      <c r="AH110">
        <f t="shared" si="196"/>
        <v>0</v>
      </c>
      <c r="AI110">
        <f t="shared" si="196"/>
        <v>0</v>
      </c>
      <c r="AJ110">
        <f t="shared" si="197"/>
        <v>0</v>
      </c>
      <c r="AK110">
        <v>12258067</v>
      </c>
      <c r="AL110">
        <v>0</v>
      </c>
      <c r="AM110">
        <v>0</v>
      </c>
      <c r="AN110">
        <v>0</v>
      </c>
      <c r="AO110">
        <v>12258067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1</v>
      </c>
      <c r="AW110">
        <v>1</v>
      </c>
      <c r="AZ110">
        <v>1</v>
      </c>
      <c r="BA110">
        <v>1</v>
      </c>
      <c r="BB110">
        <v>1</v>
      </c>
      <c r="BC110">
        <v>1</v>
      </c>
      <c r="BD110" t="s">
        <v>3</v>
      </c>
      <c r="BE110" t="s">
        <v>3</v>
      </c>
      <c r="BF110" t="s">
        <v>3</v>
      </c>
      <c r="BG110" t="s">
        <v>3</v>
      </c>
      <c r="BH110">
        <v>0</v>
      </c>
      <c r="BI110">
        <v>1</v>
      </c>
      <c r="BJ110" t="s">
        <v>3</v>
      </c>
      <c r="BM110">
        <v>1211</v>
      </c>
      <c r="BN110">
        <v>0</v>
      </c>
      <c r="BO110" t="s">
        <v>3</v>
      </c>
      <c r="BP110">
        <v>0</v>
      </c>
      <c r="BQ110">
        <v>8</v>
      </c>
      <c r="BR110">
        <v>0</v>
      </c>
      <c r="BS110">
        <v>1</v>
      </c>
      <c r="BT110">
        <v>1</v>
      </c>
      <c r="BU110">
        <v>1</v>
      </c>
      <c r="BV110">
        <v>1</v>
      </c>
      <c r="BW110">
        <v>1</v>
      </c>
      <c r="BX110">
        <v>1</v>
      </c>
      <c r="BY110" t="s">
        <v>3</v>
      </c>
      <c r="BZ110">
        <v>0</v>
      </c>
      <c r="CA110">
        <v>0</v>
      </c>
      <c r="CE110">
        <v>0</v>
      </c>
      <c r="CF110">
        <v>0</v>
      </c>
      <c r="CG110">
        <v>0</v>
      </c>
      <c r="CH110">
        <v>22</v>
      </c>
      <c r="CI110">
        <v>0</v>
      </c>
      <c r="CJ110">
        <v>0</v>
      </c>
      <c r="CK110">
        <v>0</v>
      </c>
      <c r="CL110">
        <v>0</v>
      </c>
      <c r="CM110">
        <v>0</v>
      </c>
      <c r="CN110" t="s">
        <v>3</v>
      </c>
      <c r="CO110">
        <v>0</v>
      </c>
      <c r="CP110">
        <f t="shared" si="198"/>
        <v>0</v>
      </c>
      <c r="CQ110">
        <f t="shared" si="199"/>
        <v>0</v>
      </c>
      <c r="CR110">
        <f t="shared" si="200"/>
        <v>0</v>
      </c>
      <c r="CS110">
        <f t="shared" si="201"/>
        <v>0</v>
      </c>
      <c r="CT110">
        <f t="shared" si="202"/>
        <v>12258067</v>
      </c>
      <c r="CU110">
        <f t="shared" si="203"/>
        <v>0</v>
      </c>
      <c r="CV110">
        <f t="shared" si="203"/>
        <v>0</v>
      </c>
      <c r="CW110">
        <f t="shared" si="203"/>
        <v>0</v>
      </c>
      <c r="CX110">
        <f t="shared" si="203"/>
        <v>0</v>
      </c>
      <c r="CY110">
        <f t="shared" si="204"/>
        <v>0</v>
      </c>
      <c r="CZ110">
        <f t="shared" si="205"/>
        <v>0</v>
      </c>
      <c r="DC110" t="s">
        <v>3</v>
      </c>
      <c r="DD110" t="s">
        <v>3</v>
      </c>
      <c r="DE110" t="s">
        <v>3</v>
      </c>
      <c r="DF110" t="s">
        <v>3</v>
      </c>
      <c r="DG110" t="s">
        <v>3</v>
      </c>
      <c r="DH110" t="s">
        <v>3</v>
      </c>
      <c r="DI110" t="s">
        <v>3</v>
      </c>
      <c r="DJ110" t="s">
        <v>3</v>
      </c>
      <c r="DK110" t="s">
        <v>3</v>
      </c>
      <c r="DL110" t="s">
        <v>3</v>
      </c>
      <c r="DM110" t="s">
        <v>3</v>
      </c>
      <c r="DN110">
        <v>0</v>
      </c>
      <c r="DO110">
        <v>0</v>
      </c>
      <c r="DP110">
        <v>1</v>
      </c>
      <c r="DQ110">
        <v>1</v>
      </c>
      <c r="DU110">
        <v>1013</v>
      </c>
      <c r="DV110" t="s">
        <v>29</v>
      </c>
      <c r="DW110" t="s">
        <v>29</v>
      </c>
      <c r="DX110">
        <v>1</v>
      </c>
      <c r="EE110">
        <v>58262974</v>
      </c>
      <c r="EF110">
        <v>8</v>
      </c>
      <c r="EG110" t="s">
        <v>30</v>
      </c>
      <c r="EH110">
        <v>0</v>
      </c>
      <c r="EI110" t="s">
        <v>3</v>
      </c>
      <c r="EJ110">
        <v>1</v>
      </c>
      <c r="EK110">
        <v>1211</v>
      </c>
      <c r="EL110" t="s">
        <v>31</v>
      </c>
      <c r="EM110" t="s">
        <v>32</v>
      </c>
      <c r="EO110" t="s">
        <v>3</v>
      </c>
      <c r="EQ110">
        <v>0</v>
      </c>
      <c r="ER110">
        <v>12258067</v>
      </c>
      <c r="ES110">
        <v>0</v>
      </c>
      <c r="ET110">
        <v>0</v>
      </c>
      <c r="EU110">
        <v>0</v>
      </c>
      <c r="EV110">
        <v>12258067</v>
      </c>
      <c r="EW110">
        <v>0</v>
      </c>
      <c r="EX110">
        <v>0</v>
      </c>
      <c r="EY110">
        <v>0</v>
      </c>
      <c r="FQ110">
        <v>0</v>
      </c>
      <c r="FR110">
        <f t="shared" si="206"/>
        <v>0</v>
      </c>
      <c r="FS110">
        <v>0</v>
      </c>
      <c r="FT110" t="s">
        <v>33</v>
      </c>
      <c r="FX110">
        <v>0</v>
      </c>
      <c r="FY110">
        <v>0</v>
      </c>
      <c r="GA110" t="s">
        <v>3</v>
      </c>
      <c r="GD110">
        <v>1</v>
      </c>
      <c r="GF110">
        <v>1482145470</v>
      </c>
      <c r="GG110">
        <v>2</v>
      </c>
      <c r="GH110">
        <v>2</v>
      </c>
      <c r="GI110">
        <v>0</v>
      </c>
      <c r="GJ110">
        <v>0</v>
      </c>
      <c r="GK110">
        <v>0</v>
      </c>
      <c r="GL110">
        <f t="shared" si="207"/>
        <v>0</v>
      </c>
      <c r="GM110">
        <f t="shared" si="208"/>
        <v>0</v>
      </c>
      <c r="GN110">
        <f t="shared" si="209"/>
        <v>0</v>
      </c>
      <c r="GO110">
        <f t="shared" si="210"/>
        <v>0</v>
      </c>
      <c r="GP110">
        <f t="shared" si="211"/>
        <v>0</v>
      </c>
      <c r="GR110">
        <v>0</v>
      </c>
      <c r="GS110">
        <v>4</v>
      </c>
      <c r="GT110">
        <v>0</v>
      </c>
      <c r="GU110" t="s">
        <v>3</v>
      </c>
      <c r="GV110">
        <f t="shared" si="212"/>
        <v>0</v>
      </c>
      <c r="GW110">
        <v>1</v>
      </c>
      <c r="GX110">
        <f t="shared" si="213"/>
        <v>0</v>
      </c>
      <c r="HA110">
        <v>0</v>
      </c>
      <c r="HB110">
        <v>0</v>
      </c>
      <c r="HC110">
        <f t="shared" si="214"/>
        <v>0</v>
      </c>
      <c r="IK110">
        <v>0</v>
      </c>
    </row>
    <row r="111" spans="1:255" x14ac:dyDescent="0.2">
      <c r="A111" s="2">
        <v>17</v>
      </c>
      <c r="B111" s="2">
        <v>1</v>
      </c>
      <c r="C111" s="2"/>
      <c r="D111" s="2"/>
      <c r="E111" s="2" t="s">
        <v>154</v>
      </c>
      <c r="F111" s="2" t="s">
        <v>155</v>
      </c>
      <c r="G111" s="2" t="s">
        <v>156</v>
      </c>
      <c r="H111" s="2" t="s">
        <v>29</v>
      </c>
      <c r="I111" s="2">
        <v>0</v>
      </c>
      <c r="J111" s="2">
        <v>0</v>
      </c>
      <c r="K111" s="2"/>
      <c r="L111" s="2">
        <v>1</v>
      </c>
      <c r="M111" s="2">
        <v>0</v>
      </c>
      <c r="N111" s="2">
        <f t="shared" si="182"/>
        <v>1</v>
      </c>
      <c r="O111" s="2">
        <f t="shared" si="183"/>
        <v>0</v>
      </c>
      <c r="P111" s="2">
        <f t="shared" si="184"/>
        <v>0</v>
      </c>
      <c r="Q111" s="2">
        <f t="shared" si="185"/>
        <v>0</v>
      </c>
      <c r="R111" s="2">
        <f t="shared" si="186"/>
        <v>0</v>
      </c>
      <c r="S111" s="2">
        <f t="shared" si="187"/>
        <v>0</v>
      </c>
      <c r="T111" s="2">
        <f t="shared" si="188"/>
        <v>0</v>
      </c>
      <c r="U111" s="2">
        <f t="shared" si="189"/>
        <v>0</v>
      </c>
      <c r="V111" s="2">
        <f t="shared" si="190"/>
        <v>0</v>
      </c>
      <c r="W111" s="2">
        <f t="shared" si="191"/>
        <v>0</v>
      </c>
      <c r="X111" s="2">
        <f t="shared" si="192"/>
        <v>0</v>
      </c>
      <c r="Y111" s="2">
        <f t="shared" si="192"/>
        <v>0</v>
      </c>
      <c r="Z111" s="2"/>
      <c r="AA111" s="2">
        <v>58262852</v>
      </c>
      <c r="AB111" s="2">
        <f t="shared" si="193"/>
        <v>543755.88</v>
      </c>
      <c r="AC111" s="2">
        <f t="shared" si="194"/>
        <v>0</v>
      </c>
      <c r="AD111" s="2">
        <f t="shared" si="194"/>
        <v>0</v>
      </c>
      <c r="AE111" s="2">
        <f t="shared" si="194"/>
        <v>0</v>
      </c>
      <c r="AF111" s="2">
        <f t="shared" si="194"/>
        <v>543755.88</v>
      </c>
      <c r="AG111" s="2">
        <f t="shared" si="195"/>
        <v>0</v>
      </c>
      <c r="AH111" s="2">
        <f t="shared" si="196"/>
        <v>0</v>
      </c>
      <c r="AI111" s="2">
        <f t="shared" si="196"/>
        <v>0</v>
      </c>
      <c r="AJ111" s="2">
        <f t="shared" si="197"/>
        <v>0</v>
      </c>
      <c r="AK111" s="2">
        <v>543755.88</v>
      </c>
      <c r="AL111" s="2">
        <v>0</v>
      </c>
      <c r="AM111" s="2">
        <v>0</v>
      </c>
      <c r="AN111" s="2">
        <v>0</v>
      </c>
      <c r="AO111" s="2">
        <v>543755.88</v>
      </c>
      <c r="AP111" s="2">
        <v>0</v>
      </c>
      <c r="AQ111" s="2">
        <v>0</v>
      </c>
      <c r="AR111" s="2">
        <v>0</v>
      </c>
      <c r="AS111" s="2">
        <v>0</v>
      </c>
      <c r="AT111" s="2">
        <v>0</v>
      </c>
      <c r="AU111" s="2">
        <v>0</v>
      </c>
      <c r="AV111" s="2">
        <v>1</v>
      </c>
      <c r="AW111" s="2">
        <v>1</v>
      </c>
      <c r="AX111" s="2"/>
      <c r="AY111" s="2"/>
      <c r="AZ111" s="2">
        <v>1</v>
      </c>
      <c r="BA111" s="2">
        <v>1</v>
      </c>
      <c r="BB111" s="2">
        <v>1</v>
      </c>
      <c r="BC111" s="2">
        <v>1</v>
      </c>
      <c r="BD111" s="2" t="s">
        <v>3</v>
      </c>
      <c r="BE111" s="2" t="s">
        <v>3</v>
      </c>
      <c r="BF111" s="2" t="s">
        <v>3</v>
      </c>
      <c r="BG111" s="2" t="s">
        <v>3</v>
      </c>
      <c r="BH111" s="2">
        <v>0</v>
      </c>
      <c r="BI111" s="2">
        <v>1</v>
      </c>
      <c r="BJ111" s="2" t="s">
        <v>3</v>
      </c>
      <c r="BK111" s="2"/>
      <c r="BL111" s="2"/>
      <c r="BM111" s="2">
        <v>1211</v>
      </c>
      <c r="BN111" s="2">
        <v>0</v>
      </c>
      <c r="BO111" s="2" t="s">
        <v>3</v>
      </c>
      <c r="BP111" s="2">
        <v>0</v>
      </c>
      <c r="BQ111" s="2">
        <v>8</v>
      </c>
      <c r="BR111" s="2">
        <v>0</v>
      </c>
      <c r="BS111" s="2">
        <v>1</v>
      </c>
      <c r="BT111" s="2">
        <v>1</v>
      </c>
      <c r="BU111" s="2">
        <v>1</v>
      </c>
      <c r="BV111" s="2">
        <v>1</v>
      </c>
      <c r="BW111" s="2">
        <v>1</v>
      </c>
      <c r="BX111" s="2">
        <v>1</v>
      </c>
      <c r="BY111" s="2" t="s">
        <v>3</v>
      </c>
      <c r="BZ111" s="2">
        <v>0</v>
      </c>
      <c r="CA111" s="2">
        <v>0</v>
      </c>
      <c r="CB111" s="2"/>
      <c r="CC111" s="2"/>
      <c r="CD111" s="2"/>
      <c r="CE111" s="2">
        <v>0</v>
      </c>
      <c r="CF111" s="2">
        <v>0</v>
      </c>
      <c r="CG111" s="2">
        <v>0</v>
      </c>
      <c r="CH111" s="2">
        <v>23</v>
      </c>
      <c r="CI111" s="2">
        <v>0</v>
      </c>
      <c r="CJ111" s="2">
        <v>0</v>
      </c>
      <c r="CK111" s="2">
        <v>0</v>
      </c>
      <c r="CL111" s="2">
        <v>0</v>
      </c>
      <c r="CM111" s="2">
        <v>0</v>
      </c>
      <c r="CN111" s="2" t="s">
        <v>3</v>
      </c>
      <c r="CO111" s="2">
        <v>0</v>
      </c>
      <c r="CP111" s="2">
        <f t="shared" si="198"/>
        <v>0</v>
      </c>
      <c r="CQ111" s="2">
        <f t="shared" si="199"/>
        <v>0</v>
      </c>
      <c r="CR111" s="2">
        <f t="shared" si="200"/>
        <v>0</v>
      </c>
      <c r="CS111" s="2">
        <f t="shared" si="201"/>
        <v>0</v>
      </c>
      <c r="CT111" s="2">
        <f t="shared" si="202"/>
        <v>543755.88</v>
      </c>
      <c r="CU111" s="2">
        <f t="shared" si="203"/>
        <v>0</v>
      </c>
      <c r="CV111" s="2">
        <f t="shared" si="203"/>
        <v>0</v>
      </c>
      <c r="CW111" s="2">
        <f t="shared" si="203"/>
        <v>0</v>
      </c>
      <c r="CX111" s="2">
        <f t="shared" si="203"/>
        <v>0</v>
      </c>
      <c r="CY111" s="2">
        <f t="shared" si="204"/>
        <v>0</v>
      </c>
      <c r="CZ111" s="2">
        <f t="shared" si="205"/>
        <v>0</v>
      </c>
      <c r="DA111" s="2"/>
      <c r="DB111" s="2"/>
      <c r="DC111" s="2" t="s">
        <v>3</v>
      </c>
      <c r="DD111" s="2" t="s">
        <v>3</v>
      </c>
      <c r="DE111" s="2" t="s">
        <v>3</v>
      </c>
      <c r="DF111" s="2" t="s">
        <v>3</v>
      </c>
      <c r="DG111" s="2" t="s">
        <v>3</v>
      </c>
      <c r="DH111" s="2" t="s">
        <v>3</v>
      </c>
      <c r="DI111" s="2" t="s">
        <v>3</v>
      </c>
      <c r="DJ111" s="2" t="s">
        <v>3</v>
      </c>
      <c r="DK111" s="2" t="s">
        <v>3</v>
      </c>
      <c r="DL111" s="2" t="s">
        <v>3</v>
      </c>
      <c r="DM111" s="2" t="s">
        <v>3</v>
      </c>
      <c r="DN111" s="2">
        <v>0</v>
      </c>
      <c r="DO111" s="2">
        <v>0</v>
      </c>
      <c r="DP111" s="2">
        <v>1</v>
      </c>
      <c r="DQ111" s="2">
        <v>1</v>
      </c>
      <c r="DR111" s="2"/>
      <c r="DS111" s="2"/>
      <c r="DT111" s="2"/>
      <c r="DU111" s="2">
        <v>1013</v>
      </c>
      <c r="DV111" s="2" t="s">
        <v>29</v>
      </c>
      <c r="DW111" s="2" t="s">
        <v>29</v>
      </c>
      <c r="DX111" s="2">
        <v>1</v>
      </c>
      <c r="DY111" s="2"/>
      <c r="DZ111" s="2"/>
      <c r="EA111" s="2"/>
      <c r="EB111" s="2"/>
      <c r="EC111" s="2"/>
      <c r="ED111" s="2"/>
      <c r="EE111" s="2">
        <v>58262974</v>
      </c>
      <c r="EF111" s="2">
        <v>8</v>
      </c>
      <c r="EG111" s="2" t="s">
        <v>30</v>
      </c>
      <c r="EH111" s="2">
        <v>0</v>
      </c>
      <c r="EI111" s="2" t="s">
        <v>3</v>
      </c>
      <c r="EJ111" s="2">
        <v>1</v>
      </c>
      <c r="EK111" s="2">
        <v>1211</v>
      </c>
      <c r="EL111" s="2" t="s">
        <v>31</v>
      </c>
      <c r="EM111" s="2" t="s">
        <v>32</v>
      </c>
      <c r="EN111" s="2"/>
      <c r="EO111" s="2" t="s">
        <v>3</v>
      </c>
      <c r="EP111" s="2"/>
      <c r="EQ111" s="2">
        <v>0</v>
      </c>
      <c r="ER111" s="2">
        <v>543755.88</v>
      </c>
      <c r="ES111" s="2">
        <v>0</v>
      </c>
      <c r="ET111" s="2">
        <v>0</v>
      </c>
      <c r="EU111" s="2">
        <v>0</v>
      </c>
      <c r="EV111" s="2">
        <v>543755.88</v>
      </c>
      <c r="EW111" s="2">
        <v>0</v>
      </c>
      <c r="EX111" s="2">
        <v>0</v>
      </c>
      <c r="EY111" s="2">
        <v>0</v>
      </c>
      <c r="EZ111" s="2"/>
      <c r="FA111" s="2"/>
      <c r="FB111" s="2"/>
      <c r="FC111" s="2"/>
      <c r="FD111" s="2"/>
      <c r="FE111" s="2"/>
      <c r="FF111" s="2"/>
      <c r="FG111" s="2"/>
      <c r="FH111" s="2"/>
      <c r="FI111" s="2"/>
      <c r="FJ111" s="2"/>
      <c r="FK111" s="2"/>
      <c r="FL111" s="2"/>
      <c r="FM111" s="2"/>
      <c r="FN111" s="2"/>
      <c r="FO111" s="2"/>
      <c r="FP111" s="2"/>
      <c r="FQ111" s="2">
        <v>0</v>
      </c>
      <c r="FR111" s="2">
        <f t="shared" si="206"/>
        <v>0</v>
      </c>
      <c r="FS111" s="2">
        <v>0</v>
      </c>
      <c r="FT111" s="2" t="s">
        <v>33</v>
      </c>
      <c r="FU111" s="2"/>
      <c r="FV111" s="2"/>
      <c r="FW111" s="2"/>
      <c r="FX111" s="2">
        <v>0</v>
      </c>
      <c r="FY111" s="2">
        <v>0</v>
      </c>
      <c r="FZ111" s="2"/>
      <c r="GA111" s="2" t="s">
        <v>3</v>
      </c>
      <c r="GB111" s="2"/>
      <c r="GC111" s="2"/>
      <c r="GD111" s="2">
        <v>1</v>
      </c>
      <c r="GE111" s="2"/>
      <c r="GF111" s="2">
        <v>36317045</v>
      </c>
      <c r="GG111" s="2">
        <v>2</v>
      </c>
      <c r="GH111" s="2">
        <v>2</v>
      </c>
      <c r="GI111" s="2">
        <v>0</v>
      </c>
      <c r="GJ111" s="2">
        <v>0</v>
      </c>
      <c r="GK111" s="2">
        <v>0</v>
      </c>
      <c r="GL111" s="2">
        <f t="shared" si="207"/>
        <v>0</v>
      </c>
      <c r="GM111" s="2">
        <f t="shared" si="208"/>
        <v>0</v>
      </c>
      <c r="GN111" s="2">
        <f t="shared" si="209"/>
        <v>0</v>
      </c>
      <c r="GO111" s="2">
        <f t="shared" si="210"/>
        <v>0</v>
      </c>
      <c r="GP111" s="2">
        <f t="shared" si="211"/>
        <v>0</v>
      </c>
      <c r="GQ111" s="2"/>
      <c r="GR111" s="2">
        <v>0</v>
      </c>
      <c r="GS111" s="2">
        <v>4</v>
      </c>
      <c r="GT111" s="2">
        <v>0</v>
      </c>
      <c r="GU111" s="2" t="s">
        <v>3</v>
      </c>
      <c r="GV111" s="2">
        <f t="shared" si="212"/>
        <v>0</v>
      </c>
      <c r="GW111" s="2">
        <v>1</v>
      </c>
      <c r="GX111" s="2">
        <f t="shared" si="213"/>
        <v>0</v>
      </c>
      <c r="GY111" s="2"/>
      <c r="GZ111" s="2"/>
      <c r="HA111" s="2">
        <v>0</v>
      </c>
      <c r="HB111" s="2">
        <v>0</v>
      </c>
      <c r="HC111" s="2">
        <f t="shared" si="214"/>
        <v>0</v>
      </c>
      <c r="HD111" s="2"/>
      <c r="HE111" s="2"/>
      <c r="HF111" s="2"/>
      <c r="HG111" s="2"/>
      <c r="HH111" s="2"/>
      <c r="HI111" s="2"/>
      <c r="HJ111" s="2"/>
      <c r="HK111" s="2"/>
      <c r="HL111" s="2"/>
      <c r="HM111" s="2"/>
      <c r="HN111" s="2"/>
      <c r="HO111" s="2"/>
      <c r="HP111" s="2"/>
      <c r="HQ111" s="2"/>
      <c r="HR111" s="2"/>
      <c r="HS111" s="2"/>
      <c r="HT111" s="2"/>
      <c r="HU111" s="2"/>
      <c r="HV111" s="2"/>
      <c r="HW111" s="2"/>
      <c r="HX111" s="2"/>
      <c r="HY111" s="2"/>
      <c r="HZ111" s="2"/>
      <c r="IA111" s="2"/>
      <c r="IB111" s="2"/>
      <c r="IC111" s="2"/>
      <c r="ID111" s="2"/>
      <c r="IE111" s="2"/>
      <c r="IF111" s="2"/>
      <c r="IG111" s="2"/>
      <c r="IH111" s="2"/>
      <c r="II111" s="2"/>
      <c r="IJ111" s="2"/>
      <c r="IK111" s="2">
        <v>0</v>
      </c>
      <c r="IL111" s="2"/>
      <c r="IM111" s="2"/>
      <c r="IN111" s="2"/>
      <c r="IO111" s="2"/>
      <c r="IP111" s="2"/>
      <c r="IQ111" s="2"/>
      <c r="IR111" s="2"/>
      <c r="IS111" s="2"/>
      <c r="IT111" s="2"/>
      <c r="IU111" s="2"/>
    </row>
    <row r="112" spans="1:255" x14ac:dyDescent="0.2">
      <c r="A112">
        <v>17</v>
      </c>
      <c r="B112">
        <v>1</v>
      </c>
      <c r="E112" t="s">
        <v>154</v>
      </c>
      <c r="F112" t="s">
        <v>155</v>
      </c>
      <c r="G112" t="s">
        <v>156</v>
      </c>
      <c r="H112" t="s">
        <v>29</v>
      </c>
      <c r="I112">
        <v>0</v>
      </c>
      <c r="J112">
        <v>0</v>
      </c>
      <c r="L112">
        <v>1</v>
      </c>
      <c r="M112">
        <v>0</v>
      </c>
      <c r="N112">
        <f t="shared" si="182"/>
        <v>1</v>
      </c>
      <c r="O112">
        <f t="shared" si="183"/>
        <v>0</v>
      </c>
      <c r="P112">
        <f t="shared" si="184"/>
        <v>0</v>
      </c>
      <c r="Q112">
        <f t="shared" si="185"/>
        <v>0</v>
      </c>
      <c r="R112">
        <f t="shared" si="186"/>
        <v>0</v>
      </c>
      <c r="S112">
        <f t="shared" si="187"/>
        <v>0</v>
      </c>
      <c r="T112">
        <f t="shared" si="188"/>
        <v>0</v>
      </c>
      <c r="U112">
        <f t="shared" si="189"/>
        <v>0</v>
      </c>
      <c r="V112">
        <f t="shared" si="190"/>
        <v>0</v>
      </c>
      <c r="W112">
        <f t="shared" si="191"/>
        <v>0</v>
      </c>
      <c r="X112">
        <f t="shared" si="192"/>
        <v>0</v>
      </c>
      <c r="Y112">
        <f t="shared" si="192"/>
        <v>0</v>
      </c>
      <c r="AA112">
        <v>58262851</v>
      </c>
      <c r="AB112">
        <f t="shared" si="193"/>
        <v>543755.88</v>
      </c>
      <c r="AC112">
        <f t="shared" si="194"/>
        <v>0</v>
      </c>
      <c r="AD112">
        <f t="shared" si="194"/>
        <v>0</v>
      </c>
      <c r="AE112">
        <f t="shared" si="194"/>
        <v>0</v>
      </c>
      <c r="AF112">
        <f t="shared" si="194"/>
        <v>543755.88</v>
      </c>
      <c r="AG112">
        <f t="shared" si="195"/>
        <v>0</v>
      </c>
      <c r="AH112">
        <f t="shared" si="196"/>
        <v>0</v>
      </c>
      <c r="AI112">
        <f t="shared" si="196"/>
        <v>0</v>
      </c>
      <c r="AJ112">
        <f t="shared" si="197"/>
        <v>0</v>
      </c>
      <c r="AK112">
        <v>543755.88</v>
      </c>
      <c r="AL112">
        <v>0</v>
      </c>
      <c r="AM112">
        <v>0</v>
      </c>
      <c r="AN112">
        <v>0</v>
      </c>
      <c r="AO112">
        <v>543755.88</v>
      </c>
      <c r="AP112">
        <v>0</v>
      </c>
      <c r="AQ112">
        <v>0</v>
      </c>
      <c r="AR112">
        <v>0</v>
      </c>
      <c r="AS112">
        <v>0</v>
      </c>
      <c r="AT112">
        <v>0</v>
      </c>
      <c r="AU112">
        <v>0</v>
      </c>
      <c r="AV112">
        <v>1</v>
      </c>
      <c r="AW112">
        <v>1</v>
      </c>
      <c r="AZ112">
        <v>1</v>
      </c>
      <c r="BA112">
        <v>1</v>
      </c>
      <c r="BB112">
        <v>1</v>
      </c>
      <c r="BC112">
        <v>1</v>
      </c>
      <c r="BD112" t="s">
        <v>3</v>
      </c>
      <c r="BE112" t="s">
        <v>3</v>
      </c>
      <c r="BF112" t="s">
        <v>3</v>
      </c>
      <c r="BG112" t="s">
        <v>3</v>
      </c>
      <c r="BH112">
        <v>0</v>
      </c>
      <c r="BI112">
        <v>1</v>
      </c>
      <c r="BJ112" t="s">
        <v>3</v>
      </c>
      <c r="BM112">
        <v>1211</v>
      </c>
      <c r="BN112">
        <v>0</v>
      </c>
      <c r="BO112" t="s">
        <v>3</v>
      </c>
      <c r="BP112">
        <v>0</v>
      </c>
      <c r="BQ112">
        <v>8</v>
      </c>
      <c r="BR112">
        <v>0</v>
      </c>
      <c r="BS112">
        <v>1</v>
      </c>
      <c r="BT112">
        <v>1</v>
      </c>
      <c r="BU112">
        <v>1</v>
      </c>
      <c r="BV112">
        <v>1</v>
      </c>
      <c r="BW112">
        <v>1</v>
      </c>
      <c r="BX112">
        <v>1</v>
      </c>
      <c r="BY112" t="s">
        <v>3</v>
      </c>
      <c r="BZ112">
        <v>0</v>
      </c>
      <c r="CA112">
        <v>0</v>
      </c>
      <c r="CE112">
        <v>0</v>
      </c>
      <c r="CF112">
        <v>0</v>
      </c>
      <c r="CG112">
        <v>0</v>
      </c>
      <c r="CH112">
        <v>23</v>
      </c>
      <c r="CI112">
        <v>0</v>
      </c>
      <c r="CJ112">
        <v>0</v>
      </c>
      <c r="CK112">
        <v>0</v>
      </c>
      <c r="CL112">
        <v>0</v>
      </c>
      <c r="CM112">
        <v>0</v>
      </c>
      <c r="CN112" t="s">
        <v>3</v>
      </c>
      <c r="CO112">
        <v>0</v>
      </c>
      <c r="CP112">
        <f t="shared" si="198"/>
        <v>0</v>
      </c>
      <c r="CQ112">
        <f t="shared" si="199"/>
        <v>0</v>
      </c>
      <c r="CR112">
        <f t="shared" si="200"/>
        <v>0</v>
      </c>
      <c r="CS112">
        <f t="shared" si="201"/>
        <v>0</v>
      </c>
      <c r="CT112">
        <f t="shared" si="202"/>
        <v>543755.88</v>
      </c>
      <c r="CU112">
        <f t="shared" si="203"/>
        <v>0</v>
      </c>
      <c r="CV112">
        <f t="shared" si="203"/>
        <v>0</v>
      </c>
      <c r="CW112">
        <f t="shared" si="203"/>
        <v>0</v>
      </c>
      <c r="CX112">
        <f t="shared" si="203"/>
        <v>0</v>
      </c>
      <c r="CY112">
        <f t="shared" si="204"/>
        <v>0</v>
      </c>
      <c r="CZ112">
        <f t="shared" si="205"/>
        <v>0</v>
      </c>
      <c r="DC112" t="s">
        <v>3</v>
      </c>
      <c r="DD112" t="s">
        <v>3</v>
      </c>
      <c r="DE112" t="s">
        <v>3</v>
      </c>
      <c r="DF112" t="s">
        <v>3</v>
      </c>
      <c r="DG112" t="s">
        <v>3</v>
      </c>
      <c r="DH112" t="s">
        <v>3</v>
      </c>
      <c r="DI112" t="s">
        <v>3</v>
      </c>
      <c r="DJ112" t="s">
        <v>3</v>
      </c>
      <c r="DK112" t="s">
        <v>3</v>
      </c>
      <c r="DL112" t="s">
        <v>3</v>
      </c>
      <c r="DM112" t="s">
        <v>3</v>
      </c>
      <c r="DN112">
        <v>0</v>
      </c>
      <c r="DO112">
        <v>0</v>
      </c>
      <c r="DP112">
        <v>1</v>
      </c>
      <c r="DQ112">
        <v>1</v>
      </c>
      <c r="DU112">
        <v>1013</v>
      </c>
      <c r="DV112" t="s">
        <v>29</v>
      </c>
      <c r="DW112" t="s">
        <v>29</v>
      </c>
      <c r="DX112">
        <v>1</v>
      </c>
      <c r="EE112">
        <v>58262974</v>
      </c>
      <c r="EF112">
        <v>8</v>
      </c>
      <c r="EG112" t="s">
        <v>30</v>
      </c>
      <c r="EH112">
        <v>0</v>
      </c>
      <c r="EI112" t="s">
        <v>3</v>
      </c>
      <c r="EJ112">
        <v>1</v>
      </c>
      <c r="EK112">
        <v>1211</v>
      </c>
      <c r="EL112" t="s">
        <v>31</v>
      </c>
      <c r="EM112" t="s">
        <v>32</v>
      </c>
      <c r="EO112" t="s">
        <v>3</v>
      </c>
      <c r="EQ112">
        <v>0</v>
      </c>
      <c r="ER112">
        <v>543755.88</v>
      </c>
      <c r="ES112">
        <v>0</v>
      </c>
      <c r="ET112">
        <v>0</v>
      </c>
      <c r="EU112">
        <v>0</v>
      </c>
      <c r="EV112">
        <v>543755.88</v>
      </c>
      <c r="EW112">
        <v>0</v>
      </c>
      <c r="EX112">
        <v>0</v>
      </c>
      <c r="EY112">
        <v>0</v>
      </c>
      <c r="FQ112">
        <v>0</v>
      </c>
      <c r="FR112">
        <f t="shared" si="206"/>
        <v>0</v>
      </c>
      <c r="FS112">
        <v>0</v>
      </c>
      <c r="FT112" t="s">
        <v>33</v>
      </c>
      <c r="FX112">
        <v>0</v>
      </c>
      <c r="FY112">
        <v>0</v>
      </c>
      <c r="GA112" t="s">
        <v>3</v>
      </c>
      <c r="GD112">
        <v>1</v>
      </c>
      <c r="GF112">
        <v>36317045</v>
      </c>
      <c r="GG112">
        <v>2</v>
      </c>
      <c r="GH112">
        <v>2</v>
      </c>
      <c r="GI112">
        <v>0</v>
      </c>
      <c r="GJ112">
        <v>0</v>
      </c>
      <c r="GK112">
        <v>0</v>
      </c>
      <c r="GL112">
        <f t="shared" si="207"/>
        <v>0</v>
      </c>
      <c r="GM112">
        <f t="shared" si="208"/>
        <v>0</v>
      </c>
      <c r="GN112">
        <f t="shared" si="209"/>
        <v>0</v>
      </c>
      <c r="GO112">
        <f t="shared" si="210"/>
        <v>0</v>
      </c>
      <c r="GP112">
        <f t="shared" si="211"/>
        <v>0</v>
      </c>
      <c r="GR112">
        <v>0</v>
      </c>
      <c r="GS112">
        <v>4</v>
      </c>
      <c r="GT112">
        <v>0</v>
      </c>
      <c r="GU112" t="s">
        <v>3</v>
      </c>
      <c r="GV112">
        <f t="shared" si="212"/>
        <v>0</v>
      </c>
      <c r="GW112">
        <v>1</v>
      </c>
      <c r="GX112">
        <f t="shared" si="213"/>
        <v>0</v>
      </c>
      <c r="HA112">
        <v>0</v>
      </c>
      <c r="HB112">
        <v>0</v>
      </c>
      <c r="HC112">
        <f t="shared" si="214"/>
        <v>0</v>
      </c>
      <c r="IK112">
        <v>0</v>
      </c>
    </row>
    <row r="113" spans="1:255" x14ac:dyDescent="0.2">
      <c r="A113" s="2">
        <v>17</v>
      </c>
      <c r="B113" s="2">
        <v>1</v>
      </c>
      <c r="C113" s="2"/>
      <c r="D113" s="2"/>
      <c r="E113" s="2" t="s">
        <v>157</v>
      </c>
      <c r="F113" s="2" t="s">
        <v>158</v>
      </c>
      <c r="G113" s="2" t="s">
        <v>159</v>
      </c>
      <c r="H113" s="2" t="s">
        <v>29</v>
      </c>
      <c r="I113" s="2">
        <v>0</v>
      </c>
      <c r="J113" s="2">
        <v>0</v>
      </c>
      <c r="K113" s="2"/>
      <c r="L113" s="2">
        <v>1</v>
      </c>
      <c r="M113" s="2">
        <v>0</v>
      </c>
      <c r="N113" s="2">
        <f t="shared" si="182"/>
        <v>1</v>
      </c>
      <c r="O113" s="2">
        <f t="shared" si="183"/>
        <v>0</v>
      </c>
      <c r="P113" s="2">
        <f t="shared" si="184"/>
        <v>0</v>
      </c>
      <c r="Q113" s="2">
        <f t="shared" si="185"/>
        <v>0</v>
      </c>
      <c r="R113" s="2">
        <f t="shared" si="186"/>
        <v>0</v>
      </c>
      <c r="S113" s="2">
        <f t="shared" si="187"/>
        <v>0</v>
      </c>
      <c r="T113" s="2">
        <f t="shared" si="188"/>
        <v>0</v>
      </c>
      <c r="U113" s="2">
        <f t="shared" si="189"/>
        <v>0</v>
      </c>
      <c r="V113" s="2">
        <f t="shared" si="190"/>
        <v>0</v>
      </c>
      <c r="W113" s="2">
        <f t="shared" si="191"/>
        <v>0</v>
      </c>
      <c r="X113" s="2">
        <f t="shared" si="192"/>
        <v>0</v>
      </c>
      <c r="Y113" s="2">
        <f t="shared" si="192"/>
        <v>0</v>
      </c>
      <c r="Z113" s="2"/>
      <c r="AA113" s="2">
        <v>58262852</v>
      </c>
      <c r="AB113" s="2">
        <f t="shared" si="193"/>
        <v>264320</v>
      </c>
      <c r="AC113" s="2">
        <f t="shared" si="194"/>
        <v>0</v>
      </c>
      <c r="AD113" s="2">
        <f t="shared" si="194"/>
        <v>0</v>
      </c>
      <c r="AE113" s="2">
        <f t="shared" si="194"/>
        <v>0</v>
      </c>
      <c r="AF113" s="2">
        <f t="shared" si="194"/>
        <v>264320</v>
      </c>
      <c r="AG113" s="2">
        <f t="shared" si="195"/>
        <v>0</v>
      </c>
      <c r="AH113" s="2">
        <f t="shared" si="196"/>
        <v>0</v>
      </c>
      <c r="AI113" s="2">
        <f t="shared" si="196"/>
        <v>0</v>
      </c>
      <c r="AJ113" s="2">
        <f t="shared" si="197"/>
        <v>0</v>
      </c>
      <c r="AK113" s="2">
        <v>264320</v>
      </c>
      <c r="AL113" s="2">
        <v>0</v>
      </c>
      <c r="AM113" s="2">
        <v>0</v>
      </c>
      <c r="AN113" s="2">
        <v>0</v>
      </c>
      <c r="AO113" s="2">
        <v>264320</v>
      </c>
      <c r="AP113" s="2">
        <v>0</v>
      </c>
      <c r="AQ113" s="2">
        <v>0</v>
      </c>
      <c r="AR113" s="2">
        <v>0</v>
      </c>
      <c r="AS113" s="2">
        <v>0</v>
      </c>
      <c r="AT113" s="2">
        <v>0</v>
      </c>
      <c r="AU113" s="2">
        <v>0</v>
      </c>
      <c r="AV113" s="2">
        <v>1</v>
      </c>
      <c r="AW113" s="2">
        <v>1</v>
      </c>
      <c r="AX113" s="2"/>
      <c r="AY113" s="2"/>
      <c r="AZ113" s="2">
        <v>1</v>
      </c>
      <c r="BA113" s="2">
        <v>1</v>
      </c>
      <c r="BB113" s="2">
        <v>1</v>
      </c>
      <c r="BC113" s="2">
        <v>1</v>
      </c>
      <c r="BD113" s="2" t="s">
        <v>3</v>
      </c>
      <c r="BE113" s="2" t="s">
        <v>3</v>
      </c>
      <c r="BF113" s="2" t="s">
        <v>3</v>
      </c>
      <c r="BG113" s="2" t="s">
        <v>3</v>
      </c>
      <c r="BH113" s="2">
        <v>0</v>
      </c>
      <c r="BI113" s="2">
        <v>1</v>
      </c>
      <c r="BJ113" s="2" t="s">
        <v>3</v>
      </c>
      <c r="BK113" s="2"/>
      <c r="BL113" s="2"/>
      <c r="BM113" s="2">
        <v>1211</v>
      </c>
      <c r="BN113" s="2">
        <v>0</v>
      </c>
      <c r="BO113" s="2" t="s">
        <v>3</v>
      </c>
      <c r="BP113" s="2">
        <v>0</v>
      </c>
      <c r="BQ113" s="2">
        <v>8</v>
      </c>
      <c r="BR113" s="2">
        <v>0</v>
      </c>
      <c r="BS113" s="2">
        <v>1</v>
      </c>
      <c r="BT113" s="2">
        <v>1</v>
      </c>
      <c r="BU113" s="2">
        <v>1</v>
      </c>
      <c r="BV113" s="2">
        <v>1</v>
      </c>
      <c r="BW113" s="2">
        <v>1</v>
      </c>
      <c r="BX113" s="2">
        <v>1</v>
      </c>
      <c r="BY113" s="2" t="s">
        <v>3</v>
      </c>
      <c r="BZ113" s="2">
        <v>0</v>
      </c>
      <c r="CA113" s="2">
        <v>0</v>
      </c>
      <c r="CB113" s="2"/>
      <c r="CC113" s="2"/>
      <c r="CD113" s="2"/>
      <c r="CE113" s="2">
        <v>0</v>
      </c>
      <c r="CF113" s="2">
        <v>0</v>
      </c>
      <c r="CG113" s="2">
        <v>0</v>
      </c>
      <c r="CH113" s="2">
        <v>24</v>
      </c>
      <c r="CI113" s="2">
        <v>0</v>
      </c>
      <c r="CJ113" s="2">
        <v>0</v>
      </c>
      <c r="CK113" s="2">
        <v>0</v>
      </c>
      <c r="CL113" s="2">
        <v>0</v>
      </c>
      <c r="CM113" s="2">
        <v>0</v>
      </c>
      <c r="CN113" s="2" t="s">
        <v>3</v>
      </c>
      <c r="CO113" s="2">
        <v>0</v>
      </c>
      <c r="CP113" s="2">
        <f t="shared" si="198"/>
        <v>0</v>
      </c>
      <c r="CQ113" s="2">
        <f t="shared" si="199"/>
        <v>0</v>
      </c>
      <c r="CR113" s="2">
        <f t="shared" si="200"/>
        <v>0</v>
      </c>
      <c r="CS113" s="2">
        <f t="shared" si="201"/>
        <v>0</v>
      </c>
      <c r="CT113" s="2">
        <f t="shared" si="202"/>
        <v>264320</v>
      </c>
      <c r="CU113" s="2">
        <f t="shared" si="203"/>
        <v>0</v>
      </c>
      <c r="CV113" s="2">
        <f t="shared" si="203"/>
        <v>0</v>
      </c>
      <c r="CW113" s="2">
        <f t="shared" si="203"/>
        <v>0</v>
      </c>
      <c r="CX113" s="2">
        <f t="shared" si="203"/>
        <v>0</v>
      </c>
      <c r="CY113" s="2">
        <f t="shared" si="204"/>
        <v>0</v>
      </c>
      <c r="CZ113" s="2">
        <f t="shared" si="205"/>
        <v>0</v>
      </c>
      <c r="DA113" s="2"/>
      <c r="DB113" s="2"/>
      <c r="DC113" s="2" t="s">
        <v>3</v>
      </c>
      <c r="DD113" s="2" t="s">
        <v>3</v>
      </c>
      <c r="DE113" s="2" t="s">
        <v>3</v>
      </c>
      <c r="DF113" s="2" t="s">
        <v>3</v>
      </c>
      <c r="DG113" s="2" t="s">
        <v>3</v>
      </c>
      <c r="DH113" s="2" t="s">
        <v>3</v>
      </c>
      <c r="DI113" s="2" t="s">
        <v>3</v>
      </c>
      <c r="DJ113" s="2" t="s">
        <v>3</v>
      </c>
      <c r="DK113" s="2" t="s">
        <v>3</v>
      </c>
      <c r="DL113" s="2" t="s">
        <v>3</v>
      </c>
      <c r="DM113" s="2" t="s">
        <v>3</v>
      </c>
      <c r="DN113" s="2">
        <v>0</v>
      </c>
      <c r="DO113" s="2">
        <v>0</v>
      </c>
      <c r="DP113" s="2">
        <v>1</v>
      </c>
      <c r="DQ113" s="2">
        <v>1</v>
      </c>
      <c r="DR113" s="2"/>
      <c r="DS113" s="2"/>
      <c r="DT113" s="2"/>
      <c r="DU113" s="2">
        <v>1013</v>
      </c>
      <c r="DV113" s="2" t="s">
        <v>29</v>
      </c>
      <c r="DW113" s="2" t="s">
        <v>29</v>
      </c>
      <c r="DX113" s="2">
        <v>1</v>
      </c>
      <c r="DY113" s="2"/>
      <c r="DZ113" s="2"/>
      <c r="EA113" s="2"/>
      <c r="EB113" s="2"/>
      <c r="EC113" s="2"/>
      <c r="ED113" s="2"/>
      <c r="EE113" s="2">
        <v>58262974</v>
      </c>
      <c r="EF113" s="2">
        <v>8</v>
      </c>
      <c r="EG113" s="2" t="s">
        <v>30</v>
      </c>
      <c r="EH113" s="2">
        <v>0</v>
      </c>
      <c r="EI113" s="2" t="s">
        <v>3</v>
      </c>
      <c r="EJ113" s="2">
        <v>1</v>
      </c>
      <c r="EK113" s="2">
        <v>1211</v>
      </c>
      <c r="EL113" s="2" t="s">
        <v>31</v>
      </c>
      <c r="EM113" s="2" t="s">
        <v>32</v>
      </c>
      <c r="EN113" s="2"/>
      <c r="EO113" s="2" t="s">
        <v>3</v>
      </c>
      <c r="EP113" s="2"/>
      <c r="EQ113" s="2">
        <v>0</v>
      </c>
      <c r="ER113" s="2">
        <v>264320</v>
      </c>
      <c r="ES113" s="2">
        <v>0</v>
      </c>
      <c r="ET113" s="2">
        <v>0</v>
      </c>
      <c r="EU113" s="2">
        <v>0</v>
      </c>
      <c r="EV113" s="2">
        <v>264320</v>
      </c>
      <c r="EW113" s="2">
        <v>0</v>
      </c>
      <c r="EX113" s="2">
        <v>0</v>
      </c>
      <c r="EY113" s="2">
        <v>0</v>
      </c>
      <c r="EZ113" s="2"/>
      <c r="FA113" s="2"/>
      <c r="FB113" s="2"/>
      <c r="FC113" s="2"/>
      <c r="FD113" s="2"/>
      <c r="FE113" s="2"/>
      <c r="FF113" s="2"/>
      <c r="FG113" s="2"/>
      <c r="FH113" s="2"/>
      <c r="FI113" s="2"/>
      <c r="FJ113" s="2"/>
      <c r="FK113" s="2"/>
      <c r="FL113" s="2"/>
      <c r="FM113" s="2"/>
      <c r="FN113" s="2"/>
      <c r="FO113" s="2"/>
      <c r="FP113" s="2"/>
      <c r="FQ113" s="2">
        <v>0</v>
      </c>
      <c r="FR113" s="2">
        <f t="shared" si="206"/>
        <v>0</v>
      </c>
      <c r="FS113" s="2">
        <v>0</v>
      </c>
      <c r="FT113" s="2" t="s">
        <v>33</v>
      </c>
      <c r="FU113" s="2"/>
      <c r="FV113" s="2"/>
      <c r="FW113" s="2"/>
      <c r="FX113" s="2">
        <v>0</v>
      </c>
      <c r="FY113" s="2">
        <v>0</v>
      </c>
      <c r="FZ113" s="2"/>
      <c r="GA113" s="2" t="s">
        <v>3</v>
      </c>
      <c r="GB113" s="2"/>
      <c r="GC113" s="2"/>
      <c r="GD113" s="2">
        <v>1</v>
      </c>
      <c r="GE113" s="2"/>
      <c r="GF113" s="2">
        <v>-2000381211</v>
      </c>
      <c r="GG113" s="2">
        <v>2</v>
      </c>
      <c r="GH113" s="2">
        <v>2</v>
      </c>
      <c r="GI113" s="2">
        <v>0</v>
      </c>
      <c r="GJ113" s="2">
        <v>0</v>
      </c>
      <c r="GK113" s="2">
        <v>0</v>
      </c>
      <c r="GL113" s="2">
        <f t="shared" si="207"/>
        <v>0</v>
      </c>
      <c r="GM113" s="2">
        <f t="shared" si="208"/>
        <v>0</v>
      </c>
      <c r="GN113" s="2">
        <f t="shared" si="209"/>
        <v>0</v>
      </c>
      <c r="GO113" s="2">
        <f t="shared" si="210"/>
        <v>0</v>
      </c>
      <c r="GP113" s="2">
        <f t="shared" si="211"/>
        <v>0</v>
      </c>
      <c r="GQ113" s="2"/>
      <c r="GR113" s="2">
        <v>0</v>
      </c>
      <c r="GS113" s="2">
        <v>4</v>
      </c>
      <c r="GT113" s="2">
        <v>0</v>
      </c>
      <c r="GU113" s="2" t="s">
        <v>3</v>
      </c>
      <c r="GV113" s="2">
        <f t="shared" si="212"/>
        <v>0</v>
      </c>
      <c r="GW113" s="2">
        <v>1</v>
      </c>
      <c r="GX113" s="2">
        <f t="shared" si="213"/>
        <v>0</v>
      </c>
      <c r="GY113" s="2"/>
      <c r="GZ113" s="2"/>
      <c r="HA113" s="2">
        <v>0</v>
      </c>
      <c r="HB113" s="2">
        <v>0</v>
      </c>
      <c r="HC113" s="2">
        <f t="shared" si="214"/>
        <v>0</v>
      </c>
      <c r="HD113" s="2"/>
      <c r="HE113" s="2"/>
      <c r="HF113" s="2"/>
      <c r="HG113" s="2"/>
      <c r="HH113" s="2"/>
      <c r="HI113" s="2"/>
      <c r="HJ113" s="2"/>
      <c r="HK113" s="2"/>
      <c r="HL113" s="2"/>
      <c r="HM113" s="2"/>
      <c r="HN113" s="2"/>
      <c r="HO113" s="2"/>
      <c r="HP113" s="2"/>
      <c r="HQ113" s="2"/>
      <c r="HR113" s="2"/>
      <c r="HS113" s="2"/>
      <c r="HT113" s="2"/>
      <c r="HU113" s="2"/>
      <c r="HV113" s="2"/>
      <c r="HW113" s="2"/>
      <c r="HX113" s="2"/>
      <c r="HY113" s="2"/>
      <c r="HZ113" s="2"/>
      <c r="IA113" s="2"/>
      <c r="IB113" s="2"/>
      <c r="IC113" s="2"/>
      <c r="ID113" s="2"/>
      <c r="IE113" s="2"/>
      <c r="IF113" s="2"/>
      <c r="IG113" s="2"/>
      <c r="IH113" s="2"/>
      <c r="II113" s="2"/>
      <c r="IJ113" s="2"/>
      <c r="IK113" s="2">
        <v>0</v>
      </c>
      <c r="IL113" s="2"/>
      <c r="IM113" s="2"/>
      <c r="IN113" s="2"/>
      <c r="IO113" s="2"/>
      <c r="IP113" s="2"/>
      <c r="IQ113" s="2"/>
      <c r="IR113" s="2"/>
      <c r="IS113" s="2"/>
      <c r="IT113" s="2"/>
      <c r="IU113" s="2"/>
    </row>
    <row r="114" spans="1:255" x14ac:dyDescent="0.2">
      <c r="A114">
        <v>17</v>
      </c>
      <c r="B114">
        <v>1</v>
      </c>
      <c r="E114" t="s">
        <v>157</v>
      </c>
      <c r="F114" t="s">
        <v>158</v>
      </c>
      <c r="G114" t="s">
        <v>159</v>
      </c>
      <c r="H114" t="s">
        <v>29</v>
      </c>
      <c r="I114">
        <v>0</v>
      </c>
      <c r="J114">
        <v>0</v>
      </c>
      <c r="L114">
        <v>1</v>
      </c>
      <c r="M114">
        <v>0</v>
      </c>
      <c r="N114">
        <f t="shared" si="182"/>
        <v>1</v>
      </c>
      <c r="O114">
        <f t="shared" si="183"/>
        <v>0</v>
      </c>
      <c r="P114">
        <f t="shared" si="184"/>
        <v>0</v>
      </c>
      <c r="Q114">
        <f t="shared" si="185"/>
        <v>0</v>
      </c>
      <c r="R114">
        <f t="shared" si="186"/>
        <v>0</v>
      </c>
      <c r="S114">
        <f t="shared" si="187"/>
        <v>0</v>
      </c>
      <c r="T114">
        <f t="shared" si="188"/>
        <v>0</v>
      </c>
      <c r="U114">
        <f t="shared" si="189"/>
        <v>0</v>
      </c>
      <c r="V114">
        <f t="shared" si="190"/>
        <v>0</v>
      </c>
      <c r="W114">
        <f t="shared" si="191"/>
        <v>0</v>
      </c>
      <c r="X114">
        <f t="shared" si="192"/>
        <v>0</v>
      </c>
      <c r="Y114">
        <f t="shared" si="192"/>
        <v>0</v>
      </c>
      <c r="AA114">
        <v>58262851</v>
      </c>
      <c r="AB114">
        <f t="shared" si="193"/>
        <v>264320</v>
      </c>
      <c r="AC114">
        <f t="shared" si="194"/>
        <v>0</v>
      </c>
      <c r="AD114">
        <f t="shared" si="194"/>
        <v>0</v>
      </c>
      <c r="AE114">
        <f t="shared" si="194"/>
        <v>0</v>
      </c>
      <c r="AF114">
        <f t="shared" si="194"/>
        <v>264320</v>
      </c>
      <c r="AG114">
        <f t="shared" si="195"/>
        <v>0</v>
      </c>
      <c r="AH114">
        <f t="shared" si="196"/>
        <v>0</v>
      </c>
      <c r="AI114">
        <f t="shared" si="196"/>
        <v>0</v>
      </c>
      <c r="AJ114">
        <f t="shared" si="197"/>
        <v>0</v>
      </c>
      <c r="AK114">
        <v>264320</v>
      </c>
      <c r="AL114">
        <v>0</v>
      </c>
      <c r="AM114">
        <v>0</v>
      </c>
      <c r="AN114">
        <v>0</v>
      </c>
      <c r="AO114">
        <v>264320</v>
      </c>
      <c r="AP114">
        <v>0</v>
      </c>
      <c r="AQ114">
        <v>0</v>
      </c>
      <c r="AR114">
        <v>0</v>
      </c>
      <c r="AS114">
        <v>0</v>
      </c>
      <c r="AT114">
        <v>0</v>
      </c>
      <c r="AU114">
        <v>0</v>
      </c>
      <c r="AV114">
        <v>1</v>
      </c>
      <c r="AW114">
        <v>1</v>
      </c>
      <c r="AZ114">
        <v>1</v>
      </c>
      <c r="BA114">
        <v>1</v>
      </c>
      <c r="BB114">
        <v>1</v>
      </c>
      <c r="BC114">
        <v>1</v>
      </c>
      <c r="BD114" t="s">
        <v>3</v>
      </c>
      <c r="BE114" t="s">
        <v>3</v>
      </c>
      <c r="BF114" t="s">
        <v>3</v>
      </c>
      <c r="BG114" t="s">
        <v>3</v>
      </c>
      <c r="BH114">
        <v>0</v>
      </c>
      <c r="BI114">
        <v>1</v>
      </c>
      <c r="BJ114" t="s">
        <v>3</v>
      </c>
      <c r="BM114">
        <v>1211</v>
      </c>
      <c r="BN114">
        <v>0</v>
      </c>
      <c r="BO114" t="s">
        <v>3</v>
      </c>
      <c r="BP114">
        <v>0</v>
      </c>
      <c r="BQ114">
        <v>8</v>
      </c>
      <c r="BR114">
        <v>0</v>
      </c>
      <c r="BS114">
        <v>1</v>
      </c>
      <c r="BT114">
        <v>1</v>
      </c>
      <c r="BU114">
        <v>1</v>
      </c>
      <c r="BV114">
        <v>1</v>
      </c>
      <c r="BW114">
        <v>1</v>
      </c>
      <c r="BX114">
        <v>1</v>
      </c>
      <c r="BY114" t="s">
        <v>3</v>
      </c>
      <c r="BZ114">
        <v>0</v>
      </c>
      <c r="CA114">
        <v>0</v>
      </c>
      <c r="CE114">
        <v>0</v>
      </c>
      <c r="CF114">
        <v>0</v>
      </c>
      <c r="CG114">
        <v>0</v>
      </c>
      <c r="CH114">
        <v>24</v>
      </c>
      <c r="CI114">
        <v>0</v>
      </c>
      <c r="CJ114">
        <v>0</v>
      </c>
      <c r="CK114">
        <v>0</v>
      </c>
      <c r="CL114">
        <v>0</v>
      </c>
      <c r="CM114">
        <v>0</v>
      </c>
      <c r="CN114" t="s">
        <v>3</v>
      </c>
      <c r="CO114">
        <v>0</v>
      </c>
      <c r="CP114">
        <f t="shared" si="198"/>
        <v>0</v>
      </c>
      <c r="CQ114">
        <f t="shared" si="199"/>
        <v>0</v>
      </c>
      <c r="CR114">
        <f t="shared" si="200"/>
        <v>0</v>
      </c>
      <c r="CS114">
        <f t="shared" si="201"/>
        <v>0</v>
      </c>
      <c r="CT114">
        <f t="shared" si="202"/>
        <v>264320</v>
      </c>
      <c r="CU114">
        <f t="shared" si="203"/>
        <v>0</v>
      </c>
      <c r="CV114">
        <f t="shared" si="203"/>
        <v>0</v>
      </c>
      <c r="CW114">
        <f t="shared" si="203"/>
        <v>0</v>
      </c>
      <c r="CX114">
        <f t="shared" si="203"/>
        <v>0</v>
      </c>
      <c r="CY114">
        <f t="shared" si="204"/>
        <v>0</v>
      </c>
      <c r="CZ114">
        <f t="shared" si="205"/>
        <v>0</v>
      </c>
      <c r="DC114" t="s">
        <v>3</v>
      </c>
      <c r="DD114" t="s">
        <v>3</v>
      </c>
      <c r="DE114" t="s">
        <v>3</v>
      </c>
      <c r="DF114" t="s">
        <v>3</v>
      </c>
      <c r="DG114" t="s">
        <v>3</v>
      </c>
      <c r="DH114" t="s">
        <v>3</v>
      </c>
      <c r="DI114" t="s">
        <v>3</v>
      </c>
      <c r="DJ114" t="s">
        <v>3</v>
      </c>
      <c r="DK114" t="s">
        <v>3</v>
      </c>
      <c r="DL114" t="s">
        <v>3</v>
      </c>
      <c r="DM114" t="s">
        <v>3</v>
      </c>
      <c r="DN114">
        <v>0</v>
      </c>
      <c r="DO114">
        <v>0</v>
      </c>
      <c r="DP114">
        <v>1</v>
      </c>
      <c r="DQ114">
        <v>1</v>
      </c>
      <c r="DU114">
        <v>1013</v>
      </c>
      <c r="DV114" t="s">
        <v>29</v>
      </c>
      <c r="DW114" t="s">
        <v>29</v>
      </c>
      <c r="DX114">
        <v>1</v>
      </c>
      <c r="EE114">
        <v>58262974</v>
      </c>
      <c r="EF114">
        <v>8</v>
      </c>
      <c r="EG114" t="s">
        <v>30</v>
      </c>
      <c r="EH114">
        <v>0</v>
      </c>
      <c r="EI114" t="s">
        <v>3</v>
      </c>
      <c r="EJ114">
        <v>1</v>
      </c>
      <c r="EK114">
        <v>1211</v>
      </c>
      <c r="EL114" t="s">
        <v>31</v>
      </c>
      <c r="EM114" t="s">
        <v>32</v>
      </c>
      <c r="EO114" t="s">
        <v>3</v>
      </c>
      <c r="EQ114">
        <v>0</v>
      </c>
      <c r="ER114">
        <v>264320</v>
      </c>
      <c r="ES114">
        <v>0</v>
      </c>
      <c r="ET114">
        <v>0</v>
      </c>
      <c r="EU114">
        <v>0</v>
      </c>
      <c r="EV114">
        <v>264320</v>
      </c>
      <c r="EW114">
        <v>0</v>
      </c>
      <c r="EX114">
        <v>0</v>
      </c>
      <c r="EY114">
        <v>0</v>
      </c>
      <c r="FQ114">
        <v>0</v>
      </c>
      <c r="FR114">
        <f t="shared" si="206"/>
        <v>0</v>
      </c>
      <c r="FS114">
        <v>0</v>
      </c>
      <c r="FT114" t="s">
        <v>33</v>
      </c>
      <c r="FX114">
        <v>0</v>
      </c>
      <c r="FY114">
        <v>0</v>
      </c>
      <c r="GA114" t="s">
        <v>3</v>
      </c>
      <c r="GD114">
        <v>1</v>
      </c>
      <c r="GF114">
        <v>-2000381211</v>
      </c>
      <c r="GG114">
        <v>2</v>
      </c>
      <c r="GH114">
        <v>2</v>
      </c>
      <c r="GI114">
        <v>0</v>
      </c>
      <c r="GJ114">
        <v>0</v>
      </c>
      <c r="GK114">
        <v>0</v>
      </c>
      <c r="GL114">
        <f t="shared" si="207"/>
        <v>0</v>
      </c>
      <c r="GM114">
        <f t="shared" si="208"/>
        <v>0</v>
      </c>
      <c r="GN114">
        <f t="shared" si="209"/>
        <v>0</v>
      </c>
      <c r="GO114">
        <f t="shared" si="210"/>
        <v>0</v>
      </c>
      <c r="GP114">
        <f t="shared" si="211"/>
        <v>0</v>
      </c>
      <c r="GR114">
        <v>0</v>
      </c>
      <c r="GS114">
        <v>4</v>
      </c>
      <c r="GT114">
        <v>0</v>
      </c>
      <c r="GU114" t="s">
        <v>3</v>
      </c>
      <c r="GV114">
        <f t="shared" si="212"/>
        <v>0</v>
      </c>
      <c r="GW114">
        <v>1</v>
      </c>
      <c r="GX114">
        <f t="shared" si="213"/>
        <v>0</v>
      </c>
      <c r="HA114">
        <v>0</v>
      </c>
      <c r="HB114">
        <v>0</v>
      </c>
      <c r="HC114">
        <f t="shared" si="214"/>
        <v>0</v>
      </c>
      <c r="IK114">
        <v>0</v>
      </c>
    </row>
    <row r="115" spans="1:255" x14ac:dyDescent="0.2">
      <c r="A115" s="2">
        <v>19</v>
      </c>
      <c r="B115" s="2">
        <v>1</v>
      </c>
      <c r="C115" s="2"/>
      <c r="D115" s="2"/>
      <c r="E115" s="2"/>
      <c r="F115" s="2" t="s">
        <v>3</v>
      </c>
      <c r="G115" s="2" t="s">
        <v>160</v>
      </c>
      <c r="H115" s="2" t="s">
        <v>3</v>
      </c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>
        <v>1</v>
      </c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  <c r="BS115" s="2"/>
      <c r="BT115" s="2"/>
      <c r="BU115" s="2"/>
      <c r="BV115" s="2"/>
      <c r="BW115" s="2"/>
      <c r="BX115" s="2"/>
      <c r="BY115" s="2"/>
      <c r="BZ115" s="2"/>
      <c r="CA115" s="2"/>
      <c r="CB115" s="2"/>
      <c r="CC115" s="2"/>
      <c r="CD115" s="2"/>
      <c r="CE115" s="2"/>
      <c r="CF115" s="2"/>
      <c r="CG115" s="2"/>
      <c r="CH115" s="2"/>
      <c r="CI115" s="2"/>
      <c r="CJ115" s="2"/>
      <c r="CK115" s="2"/>
      <c r="CL115" s="2"/>
      <c r="CM115" s="2"/>
      <c r="CN115" s="2"/>
      <c r="CO115" s="2"/>
      <c r="CP115" s="2"/>
      <c r="CQ115" s="2"/>
      <c r="CR115" s="2"/>
      <c r="CS115" s="2"/>
      <c r="CT115" s="2"/>
      <c r="CU115" s="2"/>
      <c r="CV115" s="2"/>
      <c r="CW115" s="2"/>
      <c r="CX115" s="2"/>
      <c r="CY115" s="2"/>
      <c r="CZ115" s="2"/>
      <c r="DA115" s="2"/>
      <c r="DB115" s="2"/>
      <c r="DC115" s="2"/>
      <c r="DD115" s="2"/>
      <c r="DE115" s="2"/>
      <c r="DF115" s="2"/>
      <c r="DG115" s="2"/>
      <c r="DH115" s="2"/>
      <c r="DI115" s="2"/>
      <c r="DJ115" s="2"/>
      <c r="DK115" s="2"/>
      <c r="DL115" s="2"/>
      <c r="DM115" s="2"/>
      <c r="DN115" s="2"/>
      <c r="DO115" s="2"/>
      <c r="DP115" s="2"/>
      <c r="DQ115" s="2"/>
      <c r="DR115" s="2"/>
      <c r="DS115" s="2"/>
      <c r="DT115" s="2"/>
      <c r="DU115" s="2"/>
      <c r="DV115" s="2"/>
      <c r="DW115" s="2"/>
      <c r="DX115" s="2"/>
      <c r="DY115" s="2"/>
      <c r="DZ115" s="2"/>
      <c r="EA115" s="2"/>
      <c r="EB115" s="2"/>
      <c r="EC115" s="2"/>
      <c r="ED115" s="2"/>
      <c r="EE115" s="2"/>
      <c r="EF115" s="2"/>
      <c r="EG115" s="2"/>
      <c r="EH115" s="2"/>
      <c r="EI115" s="2"/>
      <c r="EJ115" s="2"/>
      <c r="EK115" s="2"/>
      <c r="EL115" s="2"/>
      <c r="EM115" s="2"/>
      <c r="EN115" s="2"/>
      <c r="EO115" s="2"/>
      <c r="EP115" s="2"/>
      <c r="EQ115" s="2"/>
      <c r="ER115" s="2"/>
      <c r="ES115" s="2"/>
      <c r="ET115" s="2"/>
      <c r="EU115" s="2"/>
      <c r="EV115" s="2"/>
      <c r="EW115" s="2"/>
      <c r="EX115" s="2"/>
      <c r="EY115" s="2"/>
      <c r="EZ115" s="2"/>
      <c r="FA115" s="2"/>
      <c r="FB115" s="2"/>
      <c r="FC115" s="2"/>
      <c r="FD115" s="2"/>
      <c r="FE115" s="2"/>
      <c r="FF115" s="2"/>
      <c r="FG115" s="2"/>
      <c r="FH115" s="2"/>
      <c r="FI115" s="2"/>
      <c r="FJ115" s="2"/>
      <c r="FK115" s="2"/>
      <c r="FL115" s="2"/>
      <c r="FM115" s="2"/>
      <c r="FN115" s="2"/>
      <c r="FO115" s="2"/>
      <c r="FP115" s="2"/>
      <c r="FQ115" s="2"/>
      <c r="FR115" s="2"/>
      <c r="FS115" s="2"/>
      <c r="FT115" s="2"/>
      <c r="FU115" s="2"/>
      <c r="FV115" s="2"/>
      <c r="FW115" s="2"/>
      <c r="FX115" s="2"/>
      <c r="FY115" s="2"/>
      <c r="FZ115" s="2"/>
      <c r="GA115" s="2"/>
      <c r="GB115" s="2"/>
      <c r="GC115" s="2"/>
      <c r="GD115" s="2"/>
      <c r="GE115" s="2"/>
      <c r="GF115" s="2"/>
      <c r="GG115" s="2"/>
      <c r="GH115" s="2"/>
      <c r="GI115" s="2"/>
      <c r="GJ115" s="2"/>
      <c r="GK115" s="2"/>
      <c r="GL115" s="2"/>
      <c r="GM115" s="2"/>
      <c r="GN115" s="2"/>
      <c r="GO115" s="2"/>
      <c r="GP115" s="2"/>
      <c r="GQ115" s="2"/>
      <c r="GR115" s="2"/>
      <c r="GS115" s="2"/>
      <c r="GT115" s="2"/>
      <c r="GU115" s="2"/>
      <c r="GV115" s="2"/>
      <c r="GW115" s="2"/>
      <c r="GX115" s="2"/>
      <c r="GY115" s="2"/>
      <c r="GZ115" s="2"/>
      <c r="HA115" s="2"/>
      <c r="HB115" s="2"/>
      <c r="HC115" s="2"/>
      <c r="HD115" s="2"/>
      <c r="HE115" s="2"/>
      <c r="HF115" s="2"/>
      <c r="HG115" s="2"/>
      <c r="HH115" s="2"/>
      <c r="HI115" s="2"/>
      <c r="HJ115" s="2"/>
      <c r="HK115" s="2"/>
      <c r="HL115" s="2"/>
      <c r="HM115" s="2"/>
      <c r="HN115" s="2"/>
      <c r="HO115" s="2"/>
      <c r="HP115" s="2"/>
      <c r="HQ115" s="2"/>
      <c r="HR115" s="2"/>
      <c r="HS115" s="2"/>
      <c r="HT115" s="2"/>
      <c r="HU115" s="2"/>
      <c r="HV115" s="2"/>
      <c r="HW115" s="2"/>
      <c r="HX115" s="2"/>
      <c r="HY115" s="2"/>
      <c r="HZ115" s="2"/>
      <c r="IA115" s="2"/>
      <c r="IB115" s="2"/>
      <c r="IC115" s="2"/>
      <c r="ID115" s="2"/>
      <c r="IE115" s="2"/>
      <c r="IF115" s="2"/>
      <c r="IG115" s="2"/>
      <c r="IH115" s="2"/>
      <c r="II115" s="2"/>
      <c r="IJ115" s="2"/>
      <c r="IK115" s="2">
        <v>0</v>
      </c>
      <c r="IL115" s="2"/>
      <c r="IM115" s="2"/>
      <c r="IN115" s="2"/>
      <c r="IO115" s="2"/>
      <c r="IP115" s="2"/>
      <c r="IQ115" s="2"/>
      <c r="IR115" s="2"/>
      <c r="IS115" s="2"/>
      <c r="IT115" s="2"/>
      <c r="IU115" s="2"/>
    </row>
    <row r="116" spans="1:255" x14ac:dyDescent="0.2">
      <c r="A116" s="2">
        <v>17</v>
      </c>
      <c r="B116" s="2">
        <v>1</v>
      </c>
      <c r="C116" s="2"/>
      <c r="D116" s="2"/>
      <c r="E116" s="2" t="s">
        <v>161</v>
      </c>
      <c r="F116" s="2" t="s">
        <v>162</v>
      </c>
      <c r="G116" s="2" t="s">
        <v>163</v>
      </c>
      <c r="H116" s="2" t="s">
        <v>29</v>
      </c>
      <c r="I116" s="2">
        <v>0</v>
      </c>
      <c r="J116" s="2">
        <v>0</v>
      </c>
      <c r="K116" s="2"/>
      <c r="L116" s="2">
        <v>1</v>
      </c>
      <c r="M116" s="2">
        <v>0</v>
      </c>
      <c r="N116" s="2">
        <f t="shared" ref="N116:N121" si="215">ROUND(L116-M116,4)</f>
        <v>1</v>
      </c>
      <c r="O116" s="2">
        <f t="shared" ref="O116:O121" si="216">ROUND(CP116,2)</f>
        <v>0</v>
      </c>
      <c r="P116" s="2">
        <f t="shared" ref="P116:P121" si="217">ROUND(CQ116*I116,2)</f>
        <v>0</v>
      </c>
      <c r="Q116" s="2">
        <f t="shared" ref="Q116:Q121" si="218">ROUND(CR116*I116,2)</f>
        <v>0</v>
      </c>
      <c r="R116" s="2">
        <f t="shared" ref="R116:R121" si="219">ROUND(CS116*I116,2)</f>
        <v>0</v>
      </c>
      <c r="S116" s="2">
        <f t="shared" ref="S116:S121" si="220">ROUND(CT116*I116,2)</f>
        <v>0</v>
      </c>
      <c r="T116" s="2">
        <f t="shared" ref="T116:T121" si="221">ROUND(CU116*I116,2)</f>
        <v>0</v>
      </c>
      <c r="U116" s="2">
        <f t="shared" ref="U116:U121" si="222">CV116*I116</f>
        <v>0</v>
      </c>
      <c r="V116" s="2">
        <f t="shared" ref="V116:V121" si="223">CW116*I116</f>
        <v>0</v>
      </c>
      <c r="W116" s="2">
        <f t="shared" ref="W116:W121" si="224">ROUND(CX116*I116,2)</f>
        <v>0</v>
      </c>
      <c r="X116" s="2">
        <f t="shared" ref="X116:Y121" si="225">ROUND(CY116,2)</f>
        <v>0</v>
      </c>
      <c r="Y116" s="2">
        <f t="shared" si="225"/>
        <v>0</v>
      </c>
      <c r="Z116" s="2"/>
      <c r="AA116" s="2">
        <v>58262852</v>
      </c>
      <c r="AB116" s="2">
        <f t="shared" ref="AB116:AB121" si="226">ROUND((AC116+AD116+AF116),2)</f>
        <v>6528796.2599999998</v>
      </c>
      <c r="AC116" s="2">
        <f t="shared" ref="AC116:AF121" si="227">ROUND((ES116),2)</f>
        <v>0</v>
      </c>
      <c r="AD116" s="2">
        <f t="shared" si="227"/>
        <v>0</v>
      </c>
      <c r="AE116" s="2">
        <f t="shared" si="227"/>
        <v>0</v>
      </c>
      <c r="AF116" s="2">
        <f t="shared" si="227"/>
        <v>6528796.2599999998</v>
      </c>
      <c r="AG116" s="2">
        <f t="shared" ref="AG116:AG121" si="228">ROUND((AP116),2)</f>
        <v>0</v>
      </c>
      <c r="AH116" s="2">
        <f t="shared" ref="AH116:AI121" si="229">(EW116)</f>
        <v>0</v>
      </c>
      <c r="AI116" s="2">
        <f t="shared" si="229"/>
        <v>0</v>
      </c>
      <c r="AJ116" s="2">
        <f t="shared" ref="AJ116:AJ121" si="230">(AS116)</f>
        <v>0</v>
      </c>
      <c r="AK116" s="2">
        <v>6528796.2640000004</v>
      </c>
      <c r="AL116" s="2">
        <v>0</v>
      </c>
      <c r="AM116" s="2">
        <v>0</v>
      </c>
      <c r="AN116" s="2">
        <v>0</v>
      </c>
      <c r="AO116" s="2">
        <v>6528796.2640000004</v>
      </c>
      <c r="AP116" s="2">
        <v>0</v>
      </c>
      <c r="AQ116" s="2">
        <v>0</v>
      </c>
      <c r="AR116" s="2">
        <v>0</v>
      </c>
      <c r="AS116" s="2">
        <v>0</v>
      </c>
      <c r="AT116" s="2">
        <v>0</v>
      </c>
      <c r="AU116" s="2">
        <v>0</v>
      </c>
      <c r="AV116" s="2">
        <v>1</v>
      </c>
      <c r="AW116" s="2">
        <v>1</v>
      </c>
      <c r="AX116" s="2"/>
      <c r="AY116" s="2"/>
      <c r="AZ116" s="2">
        <v>1</v>
      </c>
      <c r="BA116" s="2">
        <v>1</v>
      </c>
      <c r="BB116" s="2">
        <v>1</v>
      </c>
      <c r="BC116" s="2">
        <v>1</v>
      </c>
      <c r="BD116" s="2" t="s">
        <v>3</v>
      </c>
      <c r="BE116" s="2" t="s">
        <v>3</v>
      </c>
      <c r="BF116" s="2" t="s">
        <v>3</v>
      </c>
      <c r="BG116" s="2" t="s">
        <v>3</v>
      </c>
      <c r="BH116" s="2">
        <v>0</v>
      </c>
      <c r="BI116" s="2">
        <v>1</v>
      </c>
      <c r="BJ116" s="2" t="s">
        <v>3</v>
      </c>
      <c r="BK116" s="2"/>
      <c r="BL116" s="2"/>
      <c r="BM116" s="2">
        <v>1211</v>
      </c>
      <c r="BN116" s="2">
        <v>0</v>
      </c>
      <c r="BO116" s="2" t="s">
        <v>3</v>
      </c>
      <c r="BP116" s="2">
        <v>0</v>
      </c>
      <c r="BQ116" s="2">
        <v>8</v>
      </c>
      <c r="BR116" s="2">
        <v>0</v>
      </c>
      <c r="BS116" s="2">
        <v>1</v>
      </c>
      <c r="BT116" s="2">
        <v>1</v>
      </c>
      <c r="BU116" s="2">
        <v>1</v>
      </c>
      <c r="BV116" s="2">
        <v>1</v>
      </c>
      <c r="BW116" s="2">
        <v>1</v>
      </c>
      <c r="BX116" s="2">
        <v>1</v>
      </c>
      <c r="BY116" s="2" t="s">
        <v>3</v>
      </c>
      <c r="BZ116" s="2">
        <v>0</v>
      </c>
      <c r="CA116" s="2">
        <v>0</v>
      </c>
      <c r="CB116" s="2"/>
      <c r="CC116" s="2"/>
      <c r="CD116" s="2"/>
      <c r="CE116" s="2">
        <v>0</v>
      </c>
      <c r="CF116" s="2">
        <v>0</v>
      </c>
      <c r="CG116" s="2">
        <v>0</v>
      </c>
      <c r="CH116" s="2">
        <v>25</v>
      </c>
      <c r="CI116" s="2">
        <v>0</v>
      </c>
      <c r="CJ116" s="2">
        <v>0</v>
      </c>
      <c r="CK116" s="2">
        <v>0</v>
      </c>
      <c r="CL116" s="2">
        <v>0</v>
      </c>
      <c r="CM116" s="2">
        <v>0</v>
      </c>
      <c r="CN116" s="2" t="s">
        <v>3</v>
      </c>
      <c r="CO116" s="2">
        <v>0</v>
      </c>
      <c r="CP116" s="2">
        <f t="shared" ref="CP116:CP121" si="231">(P116+Q116+S116)</f>
        <v>0</v>
      </c>
      <c r="CQ116" s="2">
        <f t="shared" ref="CQ116:CQ121" si="232">AC116*BC116</f>
        <v>0</v>
      </c>
      <c r="CR116" s="2">
        <f t="shared" ref="CR116:CR121" si="233">((AD116*BB116-(EU116)*BS116)+AE116*BS116)</f>
        <v>0</v>
      </c>
      <c r="CS116" s="2">
        <f t="shared" ref="CS116:CS121" si="234">AE116*BS116</f>
        <v>0</v>
      </c>
      <c r="CT116" s="2">
        <f t="shared" ref="CT116:CT121" si="235">AF116*BA116</f>
        <v>6528796.2599999998</v>
      </c>
      <c r="CU116" s="2">
        <f t="shared" ref="CU116:CX121" si="236">AG116</f>
        <v>0</v>
      </c>
      <c r="CV116" s="2">
        <f t="shared" si="236"/>
        <v>0</v>
      </c>
      <c r="CW116" s="2">
        <f t="shared" si="236"/>
        <v>0</v>
      </c>
      <c r="CX116" s="2">
        <f t="shared" si="236"/>
        <v>0</v>
      </c>
      <c r="CY116" s="2">
        <f t="shared" ref="CY116:CY121" si="237">(((S116+R116)*FX116)/100)</f>
        <v>0</v>
      </c>
      <c r="CZ116" s="2">
        <f t="shared" ref="CZ116:CZ121" si="238">(((S116+R116)*CA116)/100)</f>
        <v>0</v>
      </c>
      <c r="DA116" s="2"/>
      <c r="DB116" s="2"/>
      <c r="DC116" s="2" t="s">
        <v>3</v>
      </c>
      <c r="DD116" s="2" t="s">
        <v>3</v>
      </c>
      <c r="DE116" s="2" t="s">
        <v>3</v>
      </c>
      <c r="DF116" s="2" t="s">
        <v>3</v>
      </c>
      <c r="DG116" s="2" t="s">
        <v>3</v>
      </c>
      <c r="DH116" s="2" t="s">
        <v>3</v>
      </c>
      <c r="DI116" s="2" t="s">
        <v>3</v>
      </c>
      <c r="DJ116" s="2" t="s">
        <v>3</v>
      </c>
      <c r="DK116" s="2" t="s">
        <v>3</v>
      </c>
      <c r="DL116" s="2" t="s">
        <v>3</v>
      </c>
      <c r="DM116" s="2" t="s">
        <v>3</v>
      </c>
      <c r="DN116" s="2">
        <v>0</v>
      </c>
      <c r="DO116" s="2">
        <v>0</v>
      </c>
      <c r="DP116" s="2">
        <v>1</v>
      </c>
      <c r="DQ116" s="2">
        <v>1</v>
      </c>
      <c r="DR116" s="2"/>
      <c r="DS116" s="2"/>
      <c r="DT116" s="2"/>
      <c r="DU116" s="2">
        <v>1013</v>
      </c>
      <c r="DV116" s="2" t="s">
        <v>29</v>
      </c>
      <c r="DW116" s="2" t="s">
        <v>29</v>
      </c>
      <c r="DX116" s="2">
        <v>1</v>
      </c>
      <c r="DY116" s="2"/>
      <c r="DZ116" s="2"/>
      <c r="EA116" s="2"/>
      <c r="EB116" s="2"/>
      <c r="EC116" s="2"/>
      <c r="ED116" s="2"/>
      <c r="EE116" s="2">
        <v>58262974</v>
      </c>
      <c r="EF116" s="2">
        <v>8</v>
      </c>
      <c r="EG116" s="2" t="s">
        <v>30</v>
      </c>
      <c r="EH116" s="2">
        <v>0</v>
      </c>
      <c r="EI116" s="2" t="s">
        <v>3</v>
      </c>
      <c r="EJ116" s="2">
        <v>1</v>
      </c>
      <c r="EK116" s="2">
        <v>1211</v>
      </c>
      <c r="EL116" s="2" t="s">
        <v>31</v>
      </c>
      <c r="EM116" s="2" t="s">
        <v>32</v>
      </c>
      <c r="EN116" s="2"/>
      <c r="EO116" s="2" t="s">
        <v>3</v>
      </c>
      <c r="EP116" s="2"/>
      <c r="EQ116" s="2">
        <v>0</v>
      </c>
      <c r="ER116" s="2">
        <v>6528796.2640000004</v>
      </c>
      <c r="ES116" s="2">
        <v>0</v>
      </c>
      <c r="ET116" s="2">
        <v>0</v>
      </c>
      <c r="EU116" s="2">
        <v>0</v>
      </c>
      <c r="EV116" s="2">
        <v>6528796.2640000004</v>
      </c>
      <c r="EW116" s="2">
        <v>0</v>
      </c>
      <c r="EX116" s="2">
        <v>0</v>
      </c>
      <c r="EY116" s="2">
        <v>0</v>
      </c>
      <c r="EZ116" s="2"/>
      <c r="FA116" s="2"/>
      <c r="FB116" s="2"/>
      <c r="FC116" s="2"/>
      <c r="FD116" s="2"/>
      <c r="FE116" s="2"/>
      <c r="FF116" s="2"/>
      <c r="FG116" s="2"/>
      <c r="FH116" s="2"/>
      <c r="FI116" s="2"/>
      <c r="FJ116" s="2"/>
      <c r="FK116" s="2"/>
      <c r="FL116" s="2"/>
      <c r="FM116" s="2"/>
      <c r="FN116" s="2"/>
      <c r="FO116" s="2"/>
      <c r="FP116" s="2"/>
      <c r="FQ116" s="2">
        <v>0</v>
      </c>
      <c r="FR116" s="2">
        <f t="shared" ref="FR116:FR121" si="239">ROUND(IF(AND(BH116=3,BI116=3),P116,0),2)</f>
        <v>0</v>
      </c>
      <c r="FS116" s="2">
        <v>0</v>
      </c>
      <c r="FT116" s="2" t="s">
        <v>33</v>
      </c>
      <c r="FU116" s="2"/>
      <c r="FV116" s="2"/>
      <c r="FW116" s="2"/>
      <c r="FX116" s="2">
        <v>0</v>
      </c>
      <c r="FY116" s="2">
        <v>0</v>
      </c>
      <c r="FZ116" s="2"/>
      <c r="GA116" s="2" t="s">
        <v>3</v>
      </c>
      <c r="GB116" s="2"/>
      <c r="GC116" s="2"/>
      <c r="GD116" s="2">
        <v>1</v>
      </c>
      <c r="GE116" s="2"/>
      <c r="GF116" s="2">
        <v>-1381064738</v>
      </c>
      <c r="GG116" s="2">
        <v>2</v>
      </c>
      <c r="GH116" s="2">
        <v>2</v>
      </c>
      <c r="GI116" s="2">
        <v>0</v>
      </c>
      <c r="GJ116" s="2">
        <v>0</v>
      </c>
      <c r="GK116" s="2">
        <v>0</v>
      </c>
      <c r="GL116" s="2">
        <f t="shared" ref="GL116:GL121" si="240">ROUND(IF(AND(BH116=3,BI116=3,FS116&lt;&gt;0),P116,0),2)</f>
        <v>0</v>
      </c>
      <c r="GM116" s="2">
        <f t="shared" ref="GM116:GM121" si="241">ROUND(O116+X116+Y116,2)+GX116</f>
        <v>0</v>
      </c>
      <c r="GN116" s="2">
        <f t="shared" ref="GN116:GN121" si="242">IF(OR(BI116=0,BI116=1),ROUND(O116+X116+Y116,2),0)</f>
        <v>0</v>
      </c>
      <c r="GO116" s="2">
        <f t="shared" ref="GO116:GO121" si="243">IF(BI116=2,ROUND(O116+X116+Y116,2),0)</f>
        <v>0</v>
      </c>
      <c r="GP116" s="2">
        <f t="shared" ref="GP116:GP121" si="244">IF(BI116=4,ROUND(O116+X116+Y116,2)+GX116,0)</f>
        <v>0</v>
      </c>
      <c r="GQ116" s="2"/>
      <c r="GR116" s="2">
        <v>0</v>
      </c>
      <c r="GS116" s="2">
        <v>4</v>
      </c>
      <c r="GT116" s="2">
        <v>0</v>
      </c>
      <c r="GU116" s="2" t="s">
        <v>3</v>
      </c>
      <c r="GV116" s="2">
        <f t="shared" ref="GV116:GV121" si="245">ROUND((GT116),2)</f>
        <v>0</v>
      </c>
      <c r="GW116" s="2">
        <v>1</v>
      </c>
      <c r="GX116" s="2">
        <f t="shared" ref="GX116:GX121" si="246">ROUND(HC116*I116,2)</f>
        <v>0</v>
      </c>
      <c r="GY116" s="2"/>
      <c r="GZ116" s="2"/>
      <c r="HA116" s="2">
        <v>0</v>
      </c>
      <c r="HB116" s="2">
        <v>0</v>
      </c>
      <c r="HC116" s="2">
        <f t="shared" ref="HC116:HC121" si="247">GV116*GW116</f>
        <v>0</v>
      </c>
      <c r="HD116" s="2"/>
      <c r="HE116" s="2"/>
      <c r="HF116" s="2"/>
      <c r="HG116" s="2"/>
      <c r="HH116" s="2"/>
      <c r="HI116" s="2"/>
      <c r="HJ116" s="2"/>
      <c r="HK116" s="2"/>
      <c r="HL116" s="2"/>
      <c r="HM116" s="2"/>
      <c r="HN116" s="2"/>
      <c r="HO116" s="2"/>
      <c r="HP116" s="2"/>
      <c r="HQ116" s="2"/>
      <c r="HR116" s="2"/>
      <c r="HS116" s="2"/>
      <c r="HT116" s="2"/>
      <c r="HU116" s="2"/>
      <c r="HV116" s="2"/>
      <c r="HW116" s="2"/>
      <c r="HX116" s="2"/>
      <c r="HY116" s="2"/>
      <c r="HZ116" s="2"/>
      <c r="IA116" s="2"/>
      <c r="IB116" s="2"/>
      <c r="IC116" s="2"/>
      <c r="ID116" s="2"/>
      <c r="IE116" s="2"/>
      <c r="IF116" s="2"/>
      <c r="IG116" s="2"/>
      <c r="IH116" s="2"/>
      <c r="II116" s="2"/>
      <c r="IJ116" s="2"/>
      <c r="IK116" s="2">
        <v>0</v>
      </c>
      <c r="IL116" s="2"/>
      <c r="IM116" s="2"/>
      <c r="IN116" s="2"/>
      <c r="IO116" s="2"/>
      <c r="IP116" s="2"/>
      <c r="IQ116" s="2"/>
      <c r="IR116" s="2"/>
      <c r="IS116" s="2"/>
      <c r="IT116" s="2"/>
      <c r="IU116" s="2"/>
    </row>
    <row r="117" spans="1:255" x14ac:dyDescent="0.2">
      <c r="A117">
        <v>17</v>
      </c>
      <c r="B117">
        <v>1</v>
      </c>
      <c r="E117" t="s">
        <v>161</v>
      </c>
      <c r="F117" t="s">
        <v>162</v>
      </c>
      <c r="G117" t="s">
        <v>163</v>
      </c>
      <c r="H117" t="s">
        <v>29</v>
      </c>
      <c r="I117">
        <v>0</v>
      </c>
      <c r="J117">
        <v>0</v>
      </c>
      <c r="L117">
        <v>1</v>
      </c>
      <c r="M117">
        <v>0</v>
      </c>
      <c r="N117">
        <f t="shared" si="215"/>
        <v>1</v>
      </c>
      <c r="O117">
        <f t="shared" si="216"/>
        <v>0</v>
      </c>
      <c r="P117">
        <f t="shared" si="217"/>
        <v>0</v>
      </c>
      <c r="Q117">
        <f t="shared" si="218"/>
        <v>0</v>
      </c>
      <c r="R117">
        <f t="shared" si="219"/>
        <v>0</v>
      </c>
      <c r="S117">
        <f t="shared" si="220"/>
        <v>0</v>
      </c>
      <c r="T117">
        <f t="shared" si="221"/>
        <v>0</v>
      </c>
      <c r="U117">
        <f t="shared" si="222"/>
        <v>0</v>
      </c>
      <c r="V117">
        <f t="shared" si="223"/>
        <v>0</v>
      </c>
      <c r="W117">
        <f t="shared" si="224"/>
        <v>0</v>
      </c>
      <c r="X117">
        <f t="shared" si="225"/>
        <v>0</v>
      </c>
      <c r="Y117">
        <f t="shared" si="225"/>
        <v>0</v>
      </c>
      <c r="AA117">
        <v>58262851</v>
      </c>
      <c r="AB117">
        <f t="shared" si="226"/>
        <v>6528796.2599999998</v>
      </c>
      <c r="AC117">
        <f t="shared" si="227"/>
        <v>0</v>
      </c>
      <c r="AD117">
        <f t="shared" si="227"/>
        <v>0</v>
      </c>
      <c r="AE117">
        <f t="shared" si="227"/>
        <v>0</v>
      </c>
      <c r="AF117">
        <f t="shared" si="227"/>
        <v>6528796.2599999998</v>
      </c>
      <c r="AG117">
        <f t="shared" si="228"/>
        <v>0</v>
      </c>
      <c r="AH117">
        <f t="shared" si="229"/>
        <v>0</v>
      </c>
      <c r="AI117">
        <f t="shared" si="229"/>
        <v>0</v>
      </c>
      <c r="AJ117">
        <f t="shared" si="230"/>
        <v>0</v>
      </c>
      <c r="AK117">
        <v>6528796.2599999998</v>
      </c>
      <c r="AL117">
        <v>0</v>
      </c>
      <c r="AM117">
        <v>0</v>
      </c>
      <c r="AN117">
        <v>0</v>
      </c>
      <c r="AO117">
        <v>6528796.2599999998</v>
      </c>
      <c r="AP117">
        <v>0</v>
      </c>
      <c r="AQ117">
        <v>0</v>
      </c>
      <c r="AR117">
        <v>0</v>
      </c>
      <c r="AS117">
        <v>0</v>
      </c>
      <c r="AT117">
        <v>0</v>
      </c>
      <c r="AU117">
        <v>0</v>
      </c>
      <c r="AV117">
        <v>1</v>
      </c>
      <c r="AW117">
        <v>1</v>
      </c>
      <c r="AZ117">
        <v>1</v>
      </c>
      <c r="BA117">
        <v>1</v>
      </c>
      <c r="BB117">
        <v>1</v>
      </c>
      <c r="BC117">
        <v>1</v>
      </c>
      <c r="BD117" t="s">
        <v>3</v>
      </c>
      <c r="BE117" t="s">
        <v>3</v>
      </c>
      <c r="BF117" t="s">
        <v>3</v>
      </c>
      <c r="BG117" t="s">
        <v>3</v>
      </c>
      <c r="BH117">
        <v>0</v>
      </c>
      <c r="BI117">
        <v>1</v>
      </c>
      <c r="BJ117" t="s">
        <v>3</v>
      </c>
      <c r="BM117">
        <v>1211</v>
      </c>
      <c r="BN117">
        <v>0</v>
      </c>
      <c r="BO117" t="s">
        <v>3</v>
      </c>
      <c r="BP117">
        <v>0</v>
      </c>
      <c r="BQ117">
        <v>8</v>
      </c>
      <c r="BR117">
        <v>0</v>
      </c>
      <c r="BS117">
        <v>1</v>
      </c>
      <c r="BT117">
        <v>1</v>
      </c>
      <c r="BU117">
        <v>1</v>
      </c>
      <c r="BV117">
        <v>1</v>
      </c>
      <c r="BW117">
        <v>1</v>
      </c>
      <c r="BX117">
        <v>1</v>
      </c>
      <c r="BY117" t="s">
        <v>3</v>
      </c>
      <c r="BZ117">
        <v>0</v>
      </c>
      <c r="CA117">
        <v>0</v>
      </c>
      <c r="CE117">
        <v>0</v>
      </c>
      <c r="CF117">
        <v>0</v>
      </c>
      <c r="CG117">
        <v>0</v>
      </c>
      <c r="CH117">
        <v>25</v>
      </c>
      <c r="CI117">
        <v>0</v>
      </c>
      <c r="CJ117">
        <v>0</v>
      </c>
      <c r="CK117">
        <v>0</v>
      </c>
      <c r="CL117">
        <v>0</v>
      </c>
      <c r="CM117">
        <v>0</v>
      </c>
      <c r="CN117" t="s">
        <v>3</v>
      </c>
      <c r="CO117">
        <v>0</v>
      </c>
      <c r="CP117">
        <f t="shared" si="231"/>
        <v>0</v>
      </c>
      <c r="CQ117">
        <f t="shared" si="232"/>
        <v>0</v>
      </c>
      <c r="CR117">
        <f t="shared" si="233"/>
        <v>0</v>
      </c>
      <c r="CS117">
        <f t="shared" si="234"/>
        <v>0</v>
      </c>
      <c r="CT117">
        <f t="shared" si="235"/>
        <v>6528796.2599999998</v>
      </c>
      <c r="CU117">
        <f t="shared" si="236"/>
        <v>0</v>
      </c>
      <c r="CV117">
        <f t="shared" si="236"/>
        <v>0</v>
      </c>
      <c r="CW117">
        <f t="shared" si="236"/>
        <v>0</v>
      </c>
      <c r="CX117">
        <f t="shared" si="236"/>
        <v>0</v>
      </c>
      <c r="CY117">
        <f t="shared" si="237"/>
        <v>0</v>
      </c>
      <c r="CZ117">
        <f t="shared" si="238"/>
        <v>0</v>
      </c>
      <c r="DC117" t="s">
        <v>3</v>
      </c>
      <c r="DD117" t="s">
        <v>3</v>
      </c>
      <c r="DE117" t="s">
        <v>3</v>
      </c>
      <c r="DF117" t="s">
        <v>3</v>
      </c>
      <c r="DG117" t="s">
        <v>3</v>
      </c>
      <c r="DH117" t="s">
        <v>3</v>
      </c>
      <c r="DI117" t="s">
        <v>3</v>
      </c>
      <c r="DJ117" t="s">
        <v>3</v>
      </c>
      <c r="DK117" t="s">
        <v>3</v>
      </c>
      <c r="DL117" t="s">
        <v>3</v>
      </c>
      <c r="DM117" t="s">
        <v>3</v>
      </c>
      <c r="DN117">
        <v>0</v>
      </c>
      <c r="DO117">
        <v>0</v>
      </c>
      <c r="DP117">
        <v>1</v>
      </c>
      <c r="DQ117">
        <v>1</v>
      </c>
      <c r="DU117">
        <v>1013</v>
      </c>
      <c r="DV117" t="s">
        <v>29</v>
      </c>
      <c r="DW117" t="s">
        <v>29</v>
      </c>
      <c r="DX117">
        <v>1</v>
      </c>
      <c r="EE117">
        <v>58262974</v>
      </c>
      <c r="EF117">
        <v>8</v>
      </c>
      <c r="EG117" t="s">
        <v>30</v>
      </c>
      <c r="EH117">
        <v>0</v>
      </c>
      <c r="EI117" t="s">
        <v>3</v>
      </c>
      <c r="EJ117">
        <v>1</v>
      </c>
      <c r="EK117">
        <v>1211</v>
      </c>
      <c r="EL117" t="s">
        <v>31</v>
      </c>
      <c r="EM117" t="s">
        <v>32</v>
      </c>
      <c r="EO117" t="s">
        <v>3</v>
      </c>
      <c r="EQ117">
        <v>0</v>
      </c>
      <c r="ER117">
        <v>6528796.2599999998</v>
      </c>
      <c r="ES117">
        <v>0</v>
      </c>
      <c r="ET117">
        <v>0</v>
      </c>
      <c r="EU117">
        <v>0</v>
      </c>
      <c r="EV117">
        <v>6528796.2599999998</v>
      </c>
      <c r="EW117">
        <v>0</v>
      </c>
      <c r="EX117">
        <v>0</v>
      </c>
      <c r="EY117">
        <v>0</v>
      </c>
      <c r="FQ117">
        <v>0</v>
      </c>
      <c r="FR117">
        <f t="shared" si="239"/>
        <v>0</v>
      </c>
      <c r="FS117">
        <v>0</v>
      </c>
      <c r="FT117" t="s">
        <v>33</v>
      </c>
      <c r="FX117">
        <v>0</v>
      </c>
      <c r="FY117">
        <v>0</v>
      </c>
      <c r="GA117" t="s">
        <v>3</v>
      </c>
      <c r="GD117">
        <v>1</v>
      </c>
      <c r="GF117">
        <v>-1381064738</v>
      </c>
      <c r="GG117">
        <v>2</v>
      </c>
      <c r="GH117">
        <v>2</v>
      </c>
      <c r="GI117">
        <v>0</v>
      </c>
      <c r="GJ117">
        <v>0</v>
      </c>
      <c r="GK117">
        <v>0</v>
      </c>
      <c r="GL117">
        <f t="shared" si="240"/>
        <v>0</v>
      </c>
      <c r="GM117">
        <f t="shared" si="241"/>
        <v>0</v>
      </c>
      <c r="GN117">
        <f t="shared" si="242"/>
        <v>0</v>
      </c>
      <c r="GO117">
        <f t="shared" si="243"/>
        <v>0</v>
      </c>
      <c r="GP117">
        <f t="shared" si="244"/>
        <v>0</v>
      </c>
      <c r="GR117">
        <v>0</v>
      </c>
      <c r="GS117">
        <v>4</v>
      </c>
      <c r="GT117">
        <v>0</v>
      </c>
      <c r="GU117" t="s">
        <v>3</v>
      </c>
      <c r="GV117">
        <f t="shared" si="245"/>
        <v>0</v>
      </c>
      <c r="GW117">
        <v>1</v>
      </c>
      <c r="GX117">
        <f t="shared" si="246"/>
        <v>0</v>
      </c>
      <c r="HA117">
        <v>0</v>
      </c>
      <c r="HB117">
        <v>0</v>
      </c>
      <c r="HC117">
        <f t="shared" si="247"/>
        <v>0</v>
      </c>
      <c r="IK117">
        <v>0</v>
      </c>
    </row>
    <row r="118" spans="1:255" x14ac:dyDescent="0.2">
      <c r="A118" s="2">
        <v>17</v>
      </c>
      <c r="B118" s="2">
        <v>1</v>
      </c>
      <c r="C118" s="2"/>
      <c r="D118" s="2"/>
      <c r="E118" s="2" t="s">
        <v>164</v>
      </c>
      <c r="F118" s="2" t="s">
        <v>165</v>
      </c>
      <c r="G118" s="2" t="s">
        <v>166</v>
      </c>
      <c r="H118" s="2" t="s">
        <v>29</v>
      </c>
      <c r="I118" s="2">
        <v>0</v>
      </c>
      <c r="J118" s="2">
        <v>0</v>
      </c>
      <c r="K118" s="2"/>
      <c r="L118" s="2">
        <v>1</v>
      </c>
      <c r="M118" s="2">
        <v>0</v>
      </c>
      <c r="N118" s="2">
        <f t="shared" si="215"/>
        <v>1</v>
      </c>
      <c r="O118" s="2">
        <f t="shared" si="216"/>
        <v>0</v>
      </c>
      <c r="P118" s="2">
        <f t="shared" si="217"/>
        <v>0</v>
      </c>
      <c r="Q118" s="2">
        <f t="shared" si="218"/>
        <v>0</v>
      </c>
      <c r="R118" s="2">
        <f t="shared" si="219"/>
        <v>0</v>
      </c>
      <c r="S118" s="2">
        <f t="shared" si="220"/>
        <v>0</v>
      </c>
      <c r="T118" s="2">
        <f t="shared" si="221"/>
        <v>0</v>
      </c>
      <c r="U118" s="2">
        <f t="shared" si="222"/>
        <v>0</v>
      </c>
      <c r="V118" s="2">
        <f t="shared" si="223"/>
        <v>0</v>
      </c>
      <c r="W118" s="2">
        <f t="shared" si="224"/>
        <v>0</v>
      </c>
      <c r="X118" s="2">
        <f t="shared" si="225"/>
        <v>0</v>
      </c>
      <c r="Y118" s="2">
        <f t="shared" si="225"/>
        <v>0</v>
      </c>
      <c r="Z118" s="2"/>
      <c r="AA118" s="2">
        <v>58262852</v>
      </c>
      <c r="AB118" s="2">
        <f t="shared" si="226"/>
        <v>12103083.300000001</v>
      </c>
      <c r="AC118" s="2">
        <f t="shared" si="227"/>
        <v>0</v>
      </c>
      <c r="AD118" s="2">
        <f t="shared" si="227"/>
        <v>0</v>
      </c>
      <c r="AE118" s="2">
        <f t="shared" si="227"/>
        <v>0</v>
      </c>
      <c r="AF118" s="2">
        <f t="shared" si="227"/>
        <v>12103083.300000001</v>
      </c>
      <c r="AG118" s="2">
        <f t="shared" si="228"/>
        <v>0</v>
      </c>
      <c r="AH118" s="2">
        <f t="shared" si="229"/>
        <v>0</v>
      </c>
      <c r="AI118" s="2">
        <f t="shared" si="229"/>
        <v>0</v>
      </c>
      <c r="AJ118" s="2">
        <f t="shared" si="230"/>
        <v>0</v>
      </c>
      <c r="AK118" s="2">
        <v>12103083.300000001</v>
      </c>
      <c r="AL118" s="2">
        <v>0</v>
      </c>
      <c r="AM118" s="2">
        <v>0</v>
      </c>
      <c r="AN118" s="2">
        <v>0</v>
      </c>
      <c r="AO118" s="2">
        <v>12103083.300000001</v>
      </c>
      <c r="AP118" s="2">
        <v>0</v>
      </c>
      <c r="AQ118" s="2">
        <v>0</v>
      </c>
      <c r="AR118" s="2">
        <v>0</v>
      </c>
      <c r="AS118" s="2">
        <v>0</v>
      </c>
      <c r="AT118" s="2">
        <v>0</v>
      </c>
      <c r="AU118" s="2">
        <v>0</v>
      </c>
      <c r="AV118" s="2">
        <v>1</v>
      </c>
      <c r="AW118" s="2">
        <v>1</v>
      </c>
      <c r="AX118" s="2"/>
      <c r="AY118" s="2"/>
      <c r="AZ118" s="2">
        <v>1</v>
      </c>
      <c r="BA118" s="2">
        <v>1</v>
      </c>
      <c r="BB118" s="2">
        <v>1</v>
      </c>
      <c r="BC118" s="2">
        <v>1</v>
      </c>
      <c r="BD118" s="2" t="s">
        <v>3</v>
      </c>
      <c r="BE118" s="2" t="s">
        <v>3</v>
      </c>
      <c r="BF118" s="2" t="s">
        <v>3</v>
      </c>
      <c r="BG118" s="2" t="s">
        <v>3</v>
      </c>
      <c r="BH118" s="2">
        <v>0</v>
      </c>
      <c r="BI118" s="2">
        <v>1</v>
      </c>
      <c r="BJ118" s="2" t="s">
        <v>3</v>
      </c>
      <c r="BK118" s="2"/>
      <c r="BL118" s="2"/>
      <c r="BM118" s="2">
        <v>1211</v>
      </c>
      <c r="BN118" s="2">
        <v>0</v>
      </c>
      <c r="BO118" s="2" t="s">
        <v>3</v>
      </c>
      <c r="BP118" s="2">
        <v>0</v>
      </c>
      <c r="BQ118" s="2">
        <v>8</v>
      </c>
      <c r="BR118" s="2">
        <v>0</v>
      </c>
      <c r="BS118" s="2">
        <v>1</v>
      </c>
      <c r="BT118" s="2">
        <v>1</v>
      </c>
      <c r="BU118" s="2">
        <v>1</v>
      </c>
      <c r="BV118" s="2">
        <v>1</v>
      </c>
      <c r="BW118" s="2">
        <v>1</v>
      </c>
      <c r="BX118" s="2">
        <v>1</v>
      </c>
      <c r="BY118" s="2" t="s">
        <v>3</v>
      </c>
      <c r="BZ118" s="2">
        <v>0</v>
      </c>
      <c r="CA118" s="2">
        <v>0</v>
      </c>
      <c r="CB118" s="2"/>
      <c r="CC118" s="2"/>
      <c r="CD118" s="2"/>
      <c r="CE118" s="2">
        <v>0</v>
      </c>
      <c r="CF118" s="2">
        <v>0</v>
      </c>
      <c r="CG118" s="2">
        <v>0</v>
      </c>
      <c r="CH118" s="2">
        <v>26</v>
      </c>
      <c r="CI118" s="2">
        <v>0</v>
      </c>
      <c r="CJ118" s="2">
        <v>0</v>
      </c>
      <c r="CK118" s="2">
        <v>0</v>
      </c>
      <c r="CL118" s="2">
        <v>0</v>
      </c>
      <c r="CM118" s="2">
        <v>0</v>
      </c>
      <c r="CN118" s="2" t="s">
        <v>3</v>
      </c>
      <c r="CO118" s="2">
        <v>0</v>
      </c>
      <c r="CP118" s="2">
        <f t="shared" si="231"/>
        <v>0</v>
      </c>
      <c r="CQ118" s="2">
        <f t="shared" si="232"/>
        <v>0</v>
      </c>
      <c r="CR118" s="2">
        <f t="shared" si="233"/>
        <v>0</v>
      </c>
      <c r="CS118" s="2">
        <f t="shared" si="234"/>
        <v>0</v>
      </c>
      <c r="CT118" s="2">
        <f t="shared" si="235"/>
        <v>12103083.300000001</v>
      </c>
      <c r="CU118" s="2">
        <f t="shared" si="236"/>
        <v>0</v>
      </c>
      <c r="CV118" s="2">
        <f t="shared" si="236"/>
        <v>0</v>
      </c>
      <c r="CW118" s="2">
        <f t="shared" si="236"/>
        <v>0</v>
      </c>
      <c r="CX118" s="2">
        <f t="shared" si="236"/>
        <v>0</v>
      </c>
      <c r="CY118" s="2">
        <f t="shared" si="237"/>
        <v>0</v>
      </c>
      <c r="CZ118" s="2">
        <f t="shared" si="238"/>
        <v>0</v>
      </c>
      <c r="DA118" s="2"/>
      <c r="DB118" s="2"/>
      <c r="DC118" s="2" t="s">
        <v>3</v>
      </c>
      <c r="DD118" s="2" t="s">
        <v>3</v>
      </c>
      <c r="DE118" s="2" t="s">
        <v>3</v>
      </c>
      <c r="DF118" s="2" t="s">
        <v>3</v>
      </c>
      <c r="DG118" s="2" t="s">
        <v>3</v>
      </c>
      <c r="DH118" s="2" t="s">
        <v>3</v>
      </c>
      <c r="DI118" s="2" t="s">
        <v>3</v>
      </c>
      <c r="DJ118" s="2" t="s">
        <v>3</v>
      </c>
      <c r="DK118" s="2" t="s">
        <v>3</v>
      </c>
      <c r="DL118" s="2" t="s">
        <v>3</v>
      </c>
      <c r="DM118" s="2" t="s">
        <v>3</v>
      </c>
      <c r="DN118" s="2">
        <v>0</v>
      </c>
      <c r="DO118" s="2">
        <v>0</v>
      </c>
      <c r="DP118" s="2">
        <v>1</v>
      </c>
      <c r="DQ118" s="2">
        <v>1</v>
      </c>
      <c r="DR118" s="2"/>
      <c r="DS118" s="2"/>
      <c r="DT118" s="2"/>
      <c r="DU118" s="2">
        <v>1013</v>
      </c>
      <c r="DV118" s="2" t="s">
        <v>29</v>
      </c>
      <c r="DW118" s="2" t="s">
        <v>29</v>
      </c>
      <c r="DX118" s="2">
        <v>1</v>
      </c>
      <c r="DY118" s="2"/>
      <c r="DZ118" s="2"/>
      <c r="EA118" s="2"/>
      <c r="EB118" s="2"/>
      <c r="EC118" s="2"/>
      <c r="ED118" s="2"/>
      <c r="EE118" s="2">
        <v>58262974</v>
      </c>
      <c r="EF118" s="2">
        <v>8</v>
      </c>
      <c r="EG118" s="2" t="s">
        <v>30</v>
      </c>
      <c r="EH118" s="2">
        <v>0</v>
      </c>
      <c r="EI118" s="2" t="s">
        <v>3</v>
      </c>
      <c r="EJ118" s="2">
        <v>1</v>
      </c>
      <c r="EK118" s="2">
        <v>1211</v>
      </c>
      <c r="EL118" s="2" t="s">
        <v>31</v>
      </c>
      <c r="EM118" s="2" t="s">
        <v>32</v>
      </c>
      <c r="EN118" s="2"/>
      <c r="EO118" s="2" t="s">
        <v>3</v>
      </c>
      <c r="EP118" s="2"/>
      <c r="EQ118" s="2">
        <v>0</v>
      </c>
      <c r="ER118" s="2">
        <v>12103083.300000001</v>
      </c>
      <c r="ES118" s="2">
        <v>0</v>
      </c>
      <c r="ET118" s="2">
        <v>0</v>
      </c>
      <c r="EU118" s="2">
        <v>0</v>
      </c>
      <c r="EV118" s="2">
        <v>12103083.300000001</v>
      </c>
      <c r="EW118" s="2">
        <v>0</v>
      </c>
      <c r="EX118" s="2">
        <v>0</v>
      </c>
      <c r="EY118" s="2">
        <v>0</v>
      </c>
      <c r="EZ118" s="2"/>
      <c r="FA118" s="2"/>
      <c r="FB118" s="2"/>
      <c r="FC118" s="2"/>
      <c r="FD118" s="2"/>
      <c r="FE118" s="2"/>
      <c r="FF118" s="2"/>
      <c r="FG118" s="2"/>
      <c r="FH118" s="2"/>
      <c r="FI118" s="2"/>
      <c r="FJ118" s="2"/>
      <c r="FK118" s="2"/>
      <c r="FL118" s="2"/>
      <c r="FM118" s="2"/>
      <c r="FN118" s="2"/>
      <c r="FO118" s="2"/>
      <c r="FP118" s="2"/>
      <c r="FQ118" s="2">
        <v>0</v>
      </c>
      <c r="FR118" s="2">
        <f t="shared" si="239"/>
        <v>0</v>
      </c>
      <c r="FS118" s="2">
        <v>0</v>
      </c>
      <c r="FT118" s="2" t="s">
        <v>33</v>
      </c>
      <c r="FU118" s="2"/>
      <c r="FV118" s="2"/>
      <c r="FW118" s="2"/>
      <c r="FX118" s="2">
        <v>0</v>
      </c>
      <c r="FY118" s="2">
        <v>0</v>
      </c>
      <c r="FZ118" s="2"/>
      <c r="GA118" s="2" t="s">
        <v>3</v>
      </c>
      <c r="GB118" s="2"/>
      <c r="GC118" s="2"/>
      <c r="GD118" s="2">
        <v>1</v>
      </c>
      <c r="GE118" s="2"/>
      <c r="GF118" s="2">
        <v>-1498895775</v>
      </c>
      <c r="GG118" s="2">
        <v>2</v>
      </c>
      <c r="GH118" s="2">
        <v>2</v>
      </c>
      <c r="GI118" s="2">
        <v>0</v>
      </c>
      <c r="GJ118" s="2">
        <v>0</v>
      </c>
      <c r="GK118" s="2">
        <v>0</v>
      </c>
      <c r="GL118" s="2">
        <f t="shared" si="240"/>
        <v>0</v>
      </c>
      <c r="GM118" s="2">
        <f t="shared" si="241"/>
        <v>0</v>
      </c>
      <c r="GN118" s="2">
        <f t="shared" si="242"/>
        <v>0</v>
      </c>
      <c r="GO118" s="2">
        <f t="shared" si="243"/>
        <v>0</v>
      </c>
      <c r="GP118" s="2">
        <f t="shared" si="244"/>
        <v>0</v>
      </c>
      <c r="GQ118" s="2"/>
      <c r="GR118" s="2">
        <v>0</v>
      </c>
      <c r="GS118" s="2">
        <v>4</v>
      </c>
      <c r="GT118" s="2">
        <v>0</v>
      </c>
      <c r="GU118" s="2" t="s">
        <v>3</v>
      </c>
      <c r="GV118" s="2">
        <f t="shared" si="245"/>
        <v>0</v>
      </c>
      <c r="GW118" s="2">
        <v>1</v>
      </c>
      <c r="GX118" s="2">
        <f t="shared" si="246"/>
        <v>0</v>
      </c>
      <c r="GY118" s="2"/>
      <c r="GZ118" s="2"/>
      <c r="HA118" s="2">
        <v>0</v>
      </c>
      <c r="HB118" s="2">
        <v>0</v>
      </c>
      <c r="HC118" s="2">
        <f t="shared" si="247"/>
        <v>0</v>
      </c>
      <c r="HD118" s="2"/>
      <c r="HE118" s="2"/>
      <c r="HF118" s="2"/>
      <c r="HG118" s="2"/>
      <c r="HH118" s="2"/>
      <c r="HI118" s="2"/>
      <c r="HJ118" s="2"/>
      <c r="HK118" s="2"/>
      <c r="HL118" s="2"/>
      <c r="HM118" s="2"/>
      <c r="HN118" s="2"/>
      <c r="HO118" s="2"/>
      <c r="HP118" s="2"/>
      <c r="HQ118" s="2"/>
      <c r="HR118" s="2"/>
      <c r="HS118" s="2"/>
      <c r="HT118" s="2"/>
      <c r="HU118" s="2"/>
      <c r="HV118" s="2"/>
      <c r="HW118" s="2"/>
      <c r="HX118" s="2"/>
      <c r="HY118" s="2"/>
      <c r="HZ118" s="2"/>
      <c r="IA118" s="2"/>
      <c r="IB118" s="2"/>
      <c r="IC118" s="2"/>
      <c r="ID118" s="2"/>
      <c r="IE118" s="2"/>
      <c r="IF118" s="2"/>
      <c r="IG118" s="2"/>
      <c r="IH118" s="2"/>
      <c r="II118" s="2"/>
      <c r="IJ118" s="2"/>
      <c r="IK118" s="2">
        <v>0</v>
      </c>
      <c r="IL118" s="2"/>
      <c r="IM118" s="2"/>
      <c r="IN118" s="2"/>
      <c r="IO118" s="2"/>
      <c r="IP118" s="2"/>
      <c r="IQ118" s="2"/>
      <c r="IR118" s="2"/>
      <c r="IS118" s="2"/>
      <c r="IT118" s="2"/>
      <c r="IU118" s="2"/>
    </row>
    <row r="119" spans="1:255" x14ac:dyDescent="0.2">
      <c r="A119">
        <v>17</v>
      </c>
      <c r="B119">
        <v>1</v>
      </c>
      <c r="E119" t="s">
        <v>164</v>
      </c>
      <c r="F119" t="s">
        <v>165</v>
      </c>
      <c r="G119" t="s">
        <v>166</v>
      </c>
      <c r="H119" t="s">
        <v>29</v>
      </c>
      <c r="I119">
        <v>0</v>
      </c>
      <c r="J119">
        <v>0</v>
      </c>
      <c r="L119">
        <v>1</v>
      </c>
      <c r="M119">
        <v>0</v>
      </c>
      <c r="N119">
        <f t="shared" si="215"/>
        <v>1</v>
      </c>
      <c r="O119">
        <f t="shared" si="216"/>
        <v>0</v>
      </c>
      <c r="P119">
        <f t="shared" si="217"/>
        <v>0</v>
      </c>
      <c r="Q119">
        <f t="shared" si="218"/>
        <v>0</v>
      </c>
      <c r="R119">
        <f t="shared" si="219"/>
        <v>0</v>
      </c>
      <c r="S119">
        <f t="shared" si="220"/>
        <v>0</v>
      </c>
      <c r="T119">
        <f t="shared" si="221"/>
        <v>0</v>
      </c>
      <c r="U119">
        <f t="shared" si="222"/>
        <v>0</v>
      </c>
      <c r="V119">
        <f t="shared" si="223"/>
        <v>0</v>
      </c>
      <c r="W119">
        <f t="shared" si="224"/>
        <v>0</v>
      </c>
      <c r="X119">
        <f t="shared" si="225"/>
        <v>0</v>
      </c>
      <c r="Y119">
        <f t="shared" si="225"/>
        <v>0</v>
      </c>
      <c r="AA119">
        <v>58262851</v>
      </c>
      <c r="AB119">
        <f t="shared" si="226"/>
        <v>12103083.300000001</v>
      </c>
      <c r="AC119">
        <f t="shared" si="227"/>
        <v>0</v>
      </c>
      <c r="AD119">
        <f t="shared" si="227"/>
        <v>0</v>
      </c>
      <c r="AE119">
        <f t="shared" si="227"/>
        <v>0</v>
      </c>
      <c r="AF119">
        <f t="shared" si="227"/>
        <v>12103083.300000001</v>
      </c>
      <c r="AG119">
        <f t="shared" si="228"/>
        <v>0</v>
      </c>
      <c r="AH119">
        <f t="shared" si="229"/>
        <v>0</v>
      </c>
      <c r="AI119">
        <f t="shared" si="229"/>
        <v>0</v>
      </c>
      <c r="AJ119">
        <f t="shared" si="230"/>
        <v>0</v>
      </c>
      <c r="AK119">
        <v>12103083.300000001</v>
      </c>
      <c r="AL119">
        <v>0</v>
      </c>
      <c r="AM119">
        <v>0</v>
      </c>
      <c r="AN119">
        <v>0</v>
      </c>
      <c r="AO119">
        <v>12103083.300000001</v>
      </c>
      <c r="AP119">
        <v>0</v>
      </c>
      <c r="AQ119">
        <v>0</v>
      </c>
      <c r="AR119">
        <v>0</v>
      </c>
      <c r="AS119">
        <v>0</v>
      </c>
      <c r="AT119">
        <v>0</v>
      </c>
      <c r="AU119">
        <v>0</v>
      </c>
      <c r="AV119">
        <v>1</v>
      </c>
      <c r="AW119">
        <v>1</v>
      </c>
      <c r="AZ119">
        <v>1</v>
      </c>
      <c r="BA119">
        <v>1</v>
      </c>
      <c r="BB119">
        <v>1</v>
      </c>
      <c r="BC119">
        <v>1</v>
      </c>
      <c r="BD119" t="s">
        <v>3</v>
      </c>
      <c r="BE119" t="s">
        <v>3</v>
      </c>
      <c r="BF119" t="s">
        <v>3</v>
      </c>
      <c r="BG119" t="s">
        <v>3</v>
      </c>
      <c r="BH119">
        <v>0</v>
      </c>
      <c r="BI119">
        <v>1</v>
      </c>
      <c r="BJ119" t="s">
        <v>3</v>
      </c>
      <c r="BM119">
        <v>1211</v>
      </c>
      <c r="BN119">
        <v>0</v>
      </c>
      <c r="BO119" t="s">
        <v>3</v>
      </c>
      <c r="BP119">
        <v>0</v>
      </c>
      <c r="BQ119">
        <v>8</v>
      </c>
      <c r="BR119">
        <v>0</v>
      </c>
      <c r="BS119">
        <v>1</v>
      </c>
      <c r="BT119">
        <v>1</v>
      </c>
      <c r="BU119">
        <v>1</v>
      </c>
      <c r="BV119">
        <v>1</v>
      </c>
      <c r="BW119">
        <v>1</v>
      </c>
      <c r="BX119">
        <v>1</v>
      </c>
      <c r="BY119" t="s">
        <v>3</v>
      </c>
      <c r="BZ119">
        <v>0</v>
      </c>
      <c r="CA119">
        <v>0</v>
      </c>
      <c r="CE119">
        <v>0</v>
      </c>
      <c r="CF119">
        <v>0</v>
      </c>
      <c r="CG119">
        <v>0</v>
      </c>
      <c r="CH119">
        <v>26</v>
      </c>
      <c r="CI119">
        <v>0</v>
      </c>
      <c r="CJ119">
        <v>0</v>
      </c>
      <c r="CK119">
        <v>0</v>
      </c>
      <c r="CL119">
        <v>0</v>
      </c>
      <c r="CM119">
        <v>0</v>
      </c>
      <c r="CN119" t="s">
        <v>3</v>
      </c>
      <c r="CO119">
        <v>0</v>
      </c>
      <c r="CP119">
        <f t="shared" si="231"/>
        <v>0</v>
      </c>
      <c r="CQ119">
        <f t="shared" si="232"/>
        <v>0</v>
      </c>
      <c r="CR119">
        <f t="shared" si="233"/>
        <v>0</v>
      </c>
      <c r="CS119">
        <f t="shared" si="234"/>
        <v>0</v>
      </c>
      <c r="CT119">
        <f t="shared" si="235"/>
        <v>12103083.300000001</v>
      </c>
      <c r="CU119">
        <f t="shared" si="236"/>
        <v>0</v>
      </c>
      <c r="CV119">
        <f t="shared" si="236"/>
        <v>0</v>
      </c>
      <c r="CW119">
        <f t="shared" si="236"/>
        <v>0</v>
      </c>
      <c r="CX119">
        <f t="shared" si="236"/>
        <v>0</v>
      </c>
      <c r="CY119">
        <f t="shared" si="237"/>
        <v>0</v>
      </c>
      <c r="CZ119">
        <f t="shared" si="238"/>
        <v>0</v>
      </c>
      <c r="DC119" t="s">
        <v>3</v>
      </c>
      <c r="DD119" t="s">
        <v>3</v>
      </c>
      <c r="DE119" t="s">
        <v>3</v>
      </c>
      <c r="DF119" t="s">
        <v>3</v>
      </c>
      <c r="DG119" t="s">
        <v>3</v>
      </c>
      <c r="DH119" t="s">
        <v>3</v>
      </c>
      <c r="DI119" t="s">
        <v>3</v>
      </c>
      <c r="DJ119" t="s">
        <v>3</v>
      </c>
      <c r="DK119" t="s">
        <v>3</v>
      </c>
      <c r="DL119" t="s">
        <v>3</v>
      </c>
      <c r="DM119" t="s">
        <v>3</v>
      </c>
      <c r="DN119">
        <v>0</v>
      </c>
      <c r="DO119">
        <v>0</v>
      </c>
      <c r="DP119">
        <v>1</v>
      </c>
      <c r="DQ119">
        <v>1</v>
      </c>
      <c r="DU119">
        <v>1013</v>
      </c>
      <c r="DV119" t="s">
        <v>29</v>
      </c>
      <c r="DW119" t="s">
        <v>29</v>
      </c>
      <c r="DX119">
        <v>1</v>
      </c>
      <c r="EE119">
        <v>58262974</v>
      </c>
      <c r="EF119">
        <v>8</v>
      </c>
      <c r="EG119" t="s">
        <v>30</v>
      </c>
      <c r="EH119">
        <v>0</v>
      </c>
      <c r="EI119" t="s">
        <v>3</v>
      </c>
      <c r="EJ119">
        <v>1</v>
      </c>
      <c r="EK119">
        <v>1211</v>
      </c>
      <c r="EL119" t="s">
        <v>31</v>
      </c>
      <c r="EM119" t="s">
        <v>32</v>
      </c>
      <c r="EO119" t="s">
        <v>3</v>
      </c>
      <c r="EQ119">
        <v>0</v>
      </c>
      <c r="ER119">
        <v>12103083.300000001</v>
      </c>
      <c r="ES119">
        <v>0</v>
      </c>
      <c r="ET119">
        <v>0</v>
      </c>
      <c r="EU119">
        <v>0</v>
      </c>
      <c r="EV119">
        <v>12103083.300000001</v>
      </c>
      <c r="EW119">
        <v>0</v>
      </c>
      <c r="EX119">
        <v>0</v>
      </c>
      <c r="EY119">
        <v>0</v>
      </c>
      <c r="FQ119">
        <v>0</v>
      </c>
      <c r="FR119">
        <f t="shared" si="239"/>
        <v>0</v>
      </c>
      <c r="FS119">
        <v>0</v>
      </c>
      <c r="FT119" t="s">
        <v>33</v>
      </c>
      <c r="FX119">
        <v>0</v>
      </c>
      <c r="FY119">
        <v>0</v>
      </c>
      <c r="GA119" t="s">
        <v>3</v>
      </c>
      <c r="GD119">
        <v>1</v>
      </c>
      <c r="GF119">
        <v>-1498895775</v>
      </c>
      <c r="GG119">
        <v>2</v>
      </c>
      <c r="GH119">
        <v>2</v>
      </c>
      <c r="GI119">
        <v>0</v>
      </c>
      <c r="GJ119">
        <v>0</v>
      </c>
      <c r="GK119">
        <v>0</v>
      </c>
      <c r="GL119">
        <f t="shared" si="240"/>
        <v>0</v>
      </c>
      <c r="GM119">
        <f t="shared" si="241"/>
        <v>0</v>
      </c>
      <c r="GN119">
        <f t="shared" si="242"/>
        <v>0</v>
      </c>
      <c r="GO119">
        <f t="shared" si="243"/>
        <v>0</v>
      </c>
      <c r="GP119">
        <f t="shared" si="244"/>
        <v>0</v>
      </c>
      <c r="GR119">
        <v>0</v>
      </c>
      <c r="GS119">
        <v>4</v>
      </c>
      <c r="GT119">
        <v>0</v>
      </c>
      <c r="GU119" t="s">
        <v>3</v>
      </c>
      <c r="GV119">
        <f t="shared" si="245"/>
        <v>0</v>
      </c>
      <c r="GW119">
        <v>1</v>
      </c>
      <c r="GX119">
        <f t="shared" si="246"/>
        <v>0</v>
      </c>
      <c r="HA119">
        <v>0</v>
      </c>
      <c r="HB119">
        <v>0</v>
      </c>
      <c r="HC119">
        <f t="shared" si="247"/>
        <v>0</v>
      </c>
      <c r="IK119">
        <v>0</v>
      </c>
    </row>
    <row r="120" spans="1:255" x14ac:dyDescent="0.2">
      <c r="A120" s="2">
        <v>17</v>
      </c>
      <c r="B120" s="2">
        <v>1</v>
      </c>
      <c r="C120" s="2"/>
      <c r="D120" s="2"/>
      <c r="E120" s="2" t="s">
        <v>167</v>
      </c>
      <c r="F120" s="2" t="s">
        <v>168</v>
      </c>
      <c r="G120" s="2" t="s">
        <v>169</v>
      </c>
      <c r="H120" s="2" t="s">
        <v>29</v>
      </c>
      <c r="I120" s="2">
        <v>0</v>
      </c>
      <c r="J120" s="2">
        <v>0</v>
      </c>
      <c r="K120" s="2"/>
      <c r="L120" s="2">
        <v>1</v>
      </c>
      <c r="M120" s="2">
        <v>0</v>
      </c>
      <c r="N120" s="2">
        <f t="shared" si="215"/>
        <v>1</v>
      </c>
      <c r="O120" s="2">
        <f t="shared" si="216"/>
        <v>0</v>
      </c>
      <c r="P120" s="2">
        <f t="shared" si="217"/>
        <v>0</v>
      </c>
      <c r="Q120" s="2">
        <f t="shared" si="218"/>
        <v>0</v>
      </c>
      <c r="R120" s="2">
        <f t="shared" si="219"/>
        <v>0</v>
      </c>
      <c r="S120" s="2">
        <f t="shared" si="220"/>
        <v>0</v>
      </c>
      <c r="T120" s="2">
        <f t="shared" si="221"/>
        <v>0</v>
      </c>
      <c r="U120" s="2">
        <f t="shared" si="222"/>
        <v>0</v>
      </c>
      <c r="V120" s="2">
        <f t="shared" si="223"/>
        <v>0</v>
      </c>
      <c r="W120" s="2">
        <f t="shared" si="224"/>
        <v>0</v>
      </c>
      <c r="X120" s="2">
        <f t="shared" si="225"/>
        <v>0</v>
      </c>
      <c r="Y120" s="2">
        <f t="shared" si="225"/>
        <v>0</v>
      </c>
      <c r="Z120" s="2"/>
      <c r="AA120" s="2">
        <v>58262852</v>
      </c>
      <c r="AB120" s="2">
        <f t="shared" si="226"/>
        <v>5279135.08</v>
      </c>
      <c r="AC120" s="2">
        <f t="shared" si="227"/>
        <v>0</v>
      </c>
      <c r="AD120" s="2">
        <f t="shared" si="227"/>
        <v>0</v>
      </c>
      <c r="AE120" s="2">
        <f t="shared" si="227"/>
        <v>0</v>
      </c>
      <c r="AF120" s="2">
        <f t="shared" si="227"/>
        <v>5279135.08</v>
      </c>
      <c r="AG120" s="2">
        <f t="shared" si="228"/>
        <v>0</v>
      </c>
      <c r="AH120" s="2">
        <f t="shared" si="229"/>
        <v>0</v>
      </c>
      <c r="AI120" s="2">
        <f t="shared" si="229"/>
        <v>0</v>
      </c>
      <c r="AJ120" s="2">
        <f t="shared" si="230"/>
        <v>0</v>
      </c>
      <c r="AK120" s="2">
        <v>5279135.08</v>
      </c>
      <c r="AL120" s="2">
        <v>0</v>
      </c>
      <c r="AM120" s="2">
        <v>0</v>
      </c>
      <c r="AN120" s="2">
        <v>0</v>
      </c>
      <c r="AO120" s="2">
        <v>5279135.08</v>
      </c>
      <c r="AP120" s="2">
        <v>0</v>
      </c>
      <c r="AQ120" s="2">
        <v>0</v>
      </c>
      <c r="AR120" s="2">
        <v>0</v>
      </c>
      <c r="AS120" s="2">
        <v>0</v>
      </c>
      <c r="AT120" s="2">
        <v>0</v>
      </c>
      <c r="AU120" s="2">
        <v>0</v>
      </c>
      <c r="AV120" s="2">
        <v>1</v>
      </c>
      <c r="AW120" s="2">
        <v>1</v>
      </c>
      <c r="AX120" s="2"/>
      <c r="AY120" s="2"/>
      <c r="AZ120" s="2">
        <v>1</v>
      </c>
      <c r="BA120" s="2">
        <v>1</v>
      </c>
      <c r="BB120" s="2">
        <v>1</v>
      </c>
      <c r="BC120" s="2">
        <v>1</v>
      </c>
      <c r="BD120" s="2" t="s">
        <v>3</v>
      </c>
      <c r="BE120" s="2" t="s">
        <v>3</v>
      </c>
      <c r="BF120" s="2" t="s">
        <v>3</v>
      </c>
      <c r="BG120" s="2" t="s">
        <v>3</v>
      </c>
      <c r="BH120" s="2">
        <v>0</v>
      </c>
      <c r="BI120" s="2">
        <v>1</v>
      </c>
      <c r="BJ120" s="2" t="s">
        <v>3</v>
      </c>
      <c r="BK120" s="2"/>
      <c r="BL120" s="2"/>
      <c r="BM120" s="2">
        <v>1211</v>
      </c>
      <c r="BN120" s="2">
        <v>0</v>
      </c>
      <c r="BO120" s="2" t="s">
        <v>3</v>
      </c>
      <c r="BP120" s="2">
        <v>0</v>
      </c>
      <c r="BQ120" s="2">
        <v>8</v>
      </c>
      <c r="BR120" s="2">
        <v>0</v>
      </c>
      <c r="BS120" s="2">
        <v>1</v>
      </c>
      <c r="BT120" s="2">
        <v>1</v>
      </c>
      <c r="BU120" s="2">
        <v>1</v>
      </c>
      <c r="BV120" s="2">
        <v>1</v>
      </c>
      <c r="BW120" s="2">
        <v>1</v>
      </c>
      <c r="BX120" s="2">
        <v>1</v>
      </c>
      <c r="BY120" s="2" t="s">
        <v>3</v>
      </c>
      <c r="BZ120" s="2">
        <v>0</v>
      </c>
      <c r="CA120" s="2">
        <v>0</v>
      </c>
      <c r="CB120" s="2"/>
      <c r="CC120" s="2"/>
      <c r="CD120" s="2"/>
      <c r="CE120" s="2">
        <v>0</v>
      </c>
      <c r="CF120" s="2">
        <v>0</v>
      </c>
      <c r="CG120" s="2">
        <v>0</v>
      </c>
      <c r="CH120" s="2">
        <v>27</v>
      </c>
      <c r="CI120" s="2">
        <v>0</v>
      </c>
      <c r="CJ120" s="2">
        <v>0</v>
      </c>
      <c r="CK120" s="2">
        <v>0</v>
      </c>
      <c r="CL120" s="2">
        <v>0</v>
      </c>
      <c r="CM120" s="2">
        <v>0</v>
      </c>
      <c r="CN120" s="2" t="s">
        <v>3</v>
      </c>
      <c r="CO120" s="2">
        <v>0</v>
      </c>
      <c r="CP120" s="2">
        <f t="shared" si="231"/>
        <v>0</v>
      </c>
      <c r="CQ120" s="2">
        <f t="shared" si="232"/>
        <v>0</v>
      </c>
      <c r="CR120" s="2">
        <f t="shared" si="233"/>
        <v>0</v>
      </c>
      <c r="CS120" s="2">
        <f t="shared" si="234"/>
        <v>0</v>
      </c>
      <c r="CT120" s="2">
        <f t="shared" si="235"/>
        <v>5279135.08</v>
      </c>
      <c r="CU120" s="2">
        <f t="shared" si="236"/>
        <v>0</v>
      </c>
      <c r="CV120" s="2">
        <f t="shared" si="236"/>
        <v>0</v>
      </c>
      <c r="CW120" s="2">
        <f t="shared" si="236"/>
        <v>0</v>
      </c>
      <c r="CX120" s="2">
        <f t="shared" si="236"/>
        <v>0</v>
      </c>
      <c r="CY120" s="2">
        <f t="shared" si="237"/>
        <v>0</v>
      </c>
      <c r="CZ120" s="2">
        <f t="shared" si="238"/>
        <v>0</v>
      </c>
      <c r="DA120" s="2"/>
      <c r="DB120" s="2"/>
      <c r="DC120" s="2" t="s">
        <v>3</v>
      </c>
      <c r="DD120" s="2" t="s">
        <v>3</v>
      </c>
      <c r="DE120" s="2" t="s">
        <v>3</v>
      </c>
      <c r="DF120" s="2" t="s">
        <v>3</v>
      </c>
      <c r="DG120" s="2" t="s">
        <v>3</v>
      </c>
      <c r="DH120" s="2" t="s">
        <v>3</v>
      </c>
      <c r="DI120" s="2" t="s">
        <v>3</v>
      </c>
      <c r="DJ120" s="2" t="s">
        <v>3</v>
      </c>
      <c r="DK120" s="2" t="s">
        <v>3</v>
      </c>
      <c r="DL120" s="2" t="s">
        <v>3</v>
      </c>
      <c r="DM120" s="2" t="s">
        <v>3</v>
      </c>
      <c r="DN120" s="2">
        <v>0</v>
      </c>
      <c r="DO120" s="2">
        <v>0</v>
      </c>
      <c r="DP120" s="2">
        <v>1</v>
      </c>
      <c r="DQ120" s="2">
        <v>1</v>
      </c>
      <c r="DR120" s="2"/>
      <c r="DS120" s="2"/>
      <c r="DT120" s="2"/>
      <c r="DU120" s="2">
        <v>1013</v>
      </c>
      <c r="DV120" s="2" t="s">
        <v>29</v>
      </c>
      <c r="DW120" s="2" t="s">
        <v>29</v>
      </c>
      <c r="DX120" s="2">
        <v>1</v>
      </c>
      <c r="DY120" s="2"/>
      <c r="DZ120" s="2"/>
      <c r="EA120" s="2"/>
      <c r="EB120" s="2"/>
      <c r="EC120" s="2"/>
      <c r="ED120" s="2"/>
      <c r="EE120" s="2">
        <v>58262974</v>
      </c>
      <c r="EF120" s="2">
        <v>8</v>
      </c>
      <c r="EG120" s="2" t="s">
        <v>30</v>
      </c>
      <c r="EH120" s="2">
        <v>0</v>
      </c>
      <c r="EI120" s="2" t="s">
        <v>3</v>
      </c>
      <c r="EJ120" s="2">
        <v>1</v>
      </c>
      <c r="EK120" s="2">
        <v>1211</v>
      </c>
      <c r="EL120" s="2" t="s">
        <v>31</v>
      </c>
      <c r="EM120" s="2" t="s">
        <v>32</v>
      </c>
      <c r="EN120" s="2"/>
      <c r="EO120" s="2" t="s">
        <v>3</v>
      </c>
      <c r="EP120" s="2"/>
      <c r="EQ120" s="2">
        <v>0</v>
      </c>
      <c r="ER120" s="2">
        <v>5279135.08</v>
      </c>
      <c r="ES120" s="2">
        <v>0</v>
      </c>
      <c r="ET120" s="2">
        <v>0</v>
      </c>
      <c r="EU120" s="2">
        <v>0</v>
      </c>
      <c r="EV120" s="2">
        <v>5279135.08</v>
      </c>
      <c r="EW120" s="2">
        <v>0</v>
      </c>
      <c r="EX120" s="2">
        <v>0</v>
      </c>
      <c r="EY120" s="2">
        <v>0</v>
      </c>
      <c r="EZ120" s="2"/>
      <c r="FA120" s="2"/>
      <c r="FB120" s="2"/>
      <c r="FC120" s="2"/>
      <c r="FD120" s="2"/>
      <c r="FE120" s="2"/>
      <c r="FF120" s="2"/>
      <c r="FG120" s="2"/>
      <c r="FH120" s="2"/>
      <c r="FI120" s="2"/>
      <c r="FJ120" s="2"/>
      <c r="FK120" s="2"/>
      <c r="FL120" s="2"/>
      <c r="FM120" s="2"/>
      <c r="FN120" s="2"/>
      <c r="FO120" s="2"/>
      <c r="FP120" s="2"/>
      <c r="FQ120" s="2">
        <v>0</v>
      </c>
      <c r="FR120" s="2">
        <f t="shared" si="239"/>
        <v>0</v>
      </c>
      <c r="FS120" s="2">
        <v>0</v>
      </c>
      <c r="FT120" s="2" t="s">
        <v>33</v>
      </c>
      <c r="FU120" s="2"/>
      <c r="FV120" s="2"/>
      <c r="FW120" s="2"/>
      <c r="FX120" s="2">
        <v>0</v>
      </c>
      <c r="FY120" s="2">
        <v>0</v>
      </c>
      <c r="FZ120" s="2"/>
      <c r="GA120" s="2" t="s">
        <v>3</v>
      </c>
      <c r="GB120" s="2"/>
      <c r="GC120" s="2"/>
      <c r="GD120" s="2">
        <v>1</v>
      </c>
      <c r="GE120" s="2"/>
      <c r="GF120" s="2">
        <v>-479116524</v>
      </c>
      <c r="GG120" s="2">
        <v>2</v>
      </c>
      <c r="GH120" s="2">
        <v>2</v>
      </c>
      <c r="GI120" s="2">
        <v>0</v>
      </c>
      <c r="GJ120" s="2">
        <v>0</v>
      </c>
      <c r="GK120" s="2">
        <v>0</v>
      </c>
      <c r="GL120" s="2">
        <f t="shared" si="240"/>
        <v>0</v>
      </c>
      <c r="GM120" s="2">
        <f t="shared" si="241"/>
        <v>0</v>
      </c>
      <c r="GN120" s="2">
        <f t="shared" si="242"/>
        <v>0</v>
      </c>
      <c r="GO120" s="2">
        <f t="shared" si="243"/>
        <v>0</v>
      </c>
      <c r="GP120" s="2">
        <f t="shared" si="244"/>
        <v>0</v>
      </c>
      <c r="GQ120" s="2"/>
      <c r="GR120" s="2">
        <v>0</v>
      </c>
      <c r="GS120" s="2">
        <v>4</v>
      </c>
      <c r="GT120" s="2">
        <v>0</v>
      </c>
      <c r="GU120" s="2" t="s">
        <v>3</v>
      </c>
      <c r="GV120" s="2">
        <f t="shared" si="245"/>
        <v>0</v>
      </c>
      <c r="GW120" s="2">
        <v>1</v>
      </c>
      <c r="GX120" s="2">
        <f t="shared" si="246"/>
        <v>0</v>
      </c>
      <c r="GY120" s="2"/>
      <c r="GZ120" s="2"/>
      <c r="HA120" s="2">
        <v>0</v>
      </c>
      <c r="HB120" s="2">
        <v>0</v>
      </c>
      <c r="HC120" s="2">
        <f t="shared" si="247"/>
        <v>0</v>
      </c>
      <c r="HD120" s="2"/>
      <c r="HE120" s="2"/>
      <c r="HF120" s="2"/>
      <c r="HG120" s="2"/>
      <c r="HH120" s="2"/>
      <c r="HI120" s="2"/>
      <c r="HJ120" s="2"/>
      <c r="HK120" s="2"/>
      <c r="HL120" s="2"/>
      <c r="HM120" s="2"/>
      <c r="HN120" s="2"/>
      <c r="HO120" s="2"/>
      <c r="HP120" s="2"/>
      <c r="HQ120" s="2"/>
      <c r="HR120" s="2"/>
      <c r="HS120" s="2"/>
      <c r="HT120" s="2"/>
      <c r="HU120" s="2"/>
      <c r="HV120" s="2"/>
      <c r="HW120" s="2"/>
      <c r="HX120" s="2"/>
      <c r="HY120" s="2"/>
      <c r="HZ120" s="2"/>
      <c r="IA120" s="2"/>
      <c r="IB120" s="2"/>
      <c r="IC120" s="2"/>
      <c r="ID120" s="2"/>
      <c r="IE120" s="2"/>
      <c r="IF120" s="2"/>
      <c r="IG120" s="2"/>
      <c r="IH120" s="2"/>
      <c r="II120" s="2"/>
      <c r="IJ120" s="2"/>
      <c r="IK120" s="2">
        <v>0</v>
      </c>
      <c r="IL120" s="2"/>
      <c r="IM120" s="2"/>
      <c r="IN120" s="2"/>
      <c r="IO120" s="2"/>
      <c r="IP120" s="2"/>
      <c r="IQ120" s="2"/>
      <c r="IR120" s="2"/>
      <c r="IS120" s="2"/>
      <c r="IT120" s="2"/>
      <c r="IU120" s="2"/>
    </row>
    <row r="121" spans="1:255" x14ac:dyDescent="0.2">
      <c r="A121">
        <v>17</v>
      </c>
      <c r="B121">
        <v>1</v>
      </c>
      <c r="E121" t="s">
        <v>167</v>
      </c>
      <c r="F121" t="s">
        <v>168</v>
      </c>
      <c r="G121" t="s">
        <v>169</v>
      </c>
      <c r="H121" t="s">
        <v>29</v>
      </c>
      <c r="I121">
        <v>0</v>
      </c>
      <c r="J121">
        <v>0</v>
      </c>
      <c r="L121">
        <v>1</v>
      </c>
      <c r="M121">
        <v>0</v>
      </c>
      <c r="N121">
        <f t="shared" si="215"/>
        <v>1</v>
      </c>
      <c r="O121">
        <f t="shared" si="216"/>
        <v>0</v>
      </c>
      <c r="P121">
        <f t="shared" si="217"/>
        <v>0</v>
      </c>
      <c r="Q121">
        <f t="shared" si="218"/>
        <v>0</v>
      </c>
      <c r="R121">
        <f t="shared" si="219"/>
        <v>0</v>
      </c>
      <c r="S121">
        <f t="shared" si="220"/>
        <v>0</v>
      </c>
      <c r="T121">
        <f t="shared" si="221"/>
        <v>0</v>
      </c>
      <c r="U121">
        <f t="shared" si="222"/>
        <v>0</v>
      </c>
      <c r="V121">
        <f t="shared" si="223"/>
        <v>0</v>
      </c>
      <c r="W121">
        <f t="shared" si="224"/>
        <v>0</v>
      </c>
      <c r="X121">
        <f t="shared" si="225"/>
        <v>0</v>
      </c>
      <c r="Y121">
        <f t="shared" si="225"/>
        <v>0</v>
      </c>
      <c r="AA121">
        <v>58262851</v>
      </c>
      <c r="AB121">
        <f t="shared" si="226"/>
        <v>5279135.08</v>
      </c>
      <c r="AC121">
        <f t="shared" si="227"/>
        <v>0</v>
      </c>
      <c r="AD121">
        <f t="shared" si="227"/>
        <v>0</v>
      </c>
      <c r="AE121">
        <f t="shared" si="227"/>
        <v>0</v>
      </c>
      <c r="AF121">
        <f t="shared" si="227"/>
        <v>5279135.08</v>
      </c>
      <c r="AG121">
        <f t="shared" si="228"/>
        <v>0</v>
      </c>
      <c r="AH121">
        <f t="shared" si="229"/>
        <v>0</v>
      </c>
      <c r="AI121">
        <f t="shared" si="229"/>
        <v>0</v>
      </c>
      <c r="AJ121">
        <f t="shared" si="230"/>
        <v>0</v>
      </c>
      <c r="AK121">
        <v>5279135.08</v>
      </c>
      <c r="AL121">
        <v>0</v>
      </c>
      <c r="AM121">
        <v>0</v>
      </c>
      <c r="AN121">
        <v>0</v>
      </c>
      <c r="AO121">
        <v>5279135.08</v>
      </c>
      <c r="AP121">
        <v>0</v>
      </c>
      <c r="AQ121">
        <v>0</v>
      </c>
      <c r="AR121">
        <v>0</v>
      </c>
      <c r="AS121">
        <v>0</v>
      </c>
      <c r="AT121">
        <v>0</v>
      </c>
      <c r="AU121">
        <v>0</v>
      </c>
      <c r="AV121">
        <v>1</v>
      </c>
      <c r="AW121">
        <v>1</v>
      </c>
      <c r="AZ121">
        <v>1</v>
      </c>
      <c r="BA121">
        <v>1</v>
      </c>
      <c r="BB121">
        <v>1</v>
      </c>
      <c r="BC121">
        <v>1</v>
      </c>
      <c r="BD121" t="s">
        <v>3</v>
      </c>
      <c r="BE121" t="s">
        <v>3</v>
      </c>
      <c r="BF121" t="s">
        <v>3</v>
      </c>
      <c r="BG121" t="s">
        <v>3</v>
      </c>
      <c r="BH121">
        <v>0</v>
      </c>
      <c r="BI121">
        <v>1</v>
      </c>
      <c r="BJ121" t="s">
        <v>3</v>
      </c>
      <c r="BM121">
        <v>1211</v>
      </c>
      <c r="BN121">
        <v>0</v>
      </c>
      <c r="BO121" t="s">
        <v>3</v>
      </c>
      <c r="BP121">
        <v>0</v>
      </c>
      <c r="BQ121">
        <v>8</v>
      </c>
      <c r="BR121">
        <v>0</v>
      </c>
      <c r="BS121">
        <v>1</v>
      </c>
      <c r="BT121">
        <v>1</v>
      </c>
      <c r="BU121">
        <v>1</v>
      </c>
      <c r="BV121">
        <v>1</v>
      </c>
      <c r="BW121">
        <v>1</v>
      </c>
      <c r="BX121">
        <v>1</v>
      </c>
      <c r="BY121" t="s">
        <v>3</v>
      </c>
      <c r="BZ121">
        <v>0</v>
      </c>
      <c r="CA121">
        <v>0</v>
      </c>
      <c r="CE121">
        <v>0</v>
      </c>
      <c r="CF121">
        <v>0</v>
      </c>
      <c r="CG121">
        <v>0</v>
      </c>
      <c r="CH121">
        <v>27</v>
      </c>
      <c r="CI121">
        <v>0</v>
      </c>
      <c r="CJ121">
        <v>0</v>
      </c>
      <c r="CK121">
        <v>0</v>
      </c>
      <c r="CL121">
        <v>0</v>
      </c>
      <c r="CM121">
        <v>0</v>
      </c>
      <c r="CN121" t="s">
        <v>3</v>
      </c>
      <c r="CO121">
        <v>0</v>
      </c>
      <c r="CP121">
        <f t="shared" si="231"/>
        <v>0</v>
      </c>
      <c r="CQ121">
        <f t="shared" si="232"/>
        <v>0</v>
      </c>
      <c r="CR121">
        <f t="shared" si="233"/>
        <v>0</v>
      </c>
      <c r="CS121">
        <f t="shared" si="234"/>
        <v>0</v>
      </c>
      <c r="CT121">
        <f t="shared" si="235"/>
        <v>5279135.08</v>
      </c>
      <c r="CU121">
        <f t="shared" si="236"/>
        <v>0</v>
      </c>
      <c r="CV121">
        <f t="shared" si="236"/>
        <v>0</v>
      </c>
      <c r="CW121">
        <f t="shared" si="236"/>
        <v>0</v>
      </c>
      <c r="CX121">
        <f t="shared" si="236"/>
        <v>0</v>
      </c>
      <c r="CY121">
        <f t="shared" si="237"/>
        <v>0</v>
      </c>
      <c r="CZ121">
        <f t="shared" si="238"/>
        <v>0</v>
      </c>
      <c r="DC121" t="s">
        <v>3</v>
      </c>
      <c r="DD121" t="s">
        <v>3</v>
      </c>
      <c r="DE121" t="s">
        <v>3</v>
      </c>
      <c r="DF121" t="s">
        <v>3</v>
      </c>
      <c r="DG121" t="s">
        <v>3</v>
      </c>
      <c r="DH121" t="s">
        <v>3</v>
      </c>
      <c r="DI121" t="s">
        <v>3</v>
      </c>
      <c r="DJ121" t="s">
        <v>3</v>
      </c>
      <c r="DK121" t="s">
        <v>3</v>
      </c>
      <c r="DL121" t="s">
        <v>3</v>
      </c>
      <c r="DM121" t="s">
        <v>3</v>
      </c>
      <c r="DN121">
        <v>0</v>
      </c>
      <c r="DO121">
        <v>0</v>
      </c>
      <c r="DP121">
        <v>1</v>
      </c>
      <c r="DQ121">
        <v>1</v>
      </c>
      <c r="DU121">
        <v>1013</v>
      </c>
      <c r="DV121" t="s">
        <v>29</v>
      </c>
      <c r="DW121" t="s">
        <v>29</v>
      </c>
      <c r="DX121">
        <v>1</v>
      </c>
      <c r="EE121">
        <v>58262974</v>
      </c>
      <c r="EF121">
        <v>8</v>
      </c>
      <c r="EG121" t="s">
        <v>30</v>
      </c>
      <c r="EH121">
        <v>0</v>
      </c>
      <c r="EI121" t="s">
        <v>3</v>
      </c>
      <c r="EJ121">
        <v>1</v>
      </c>
      <c r="EK121">
        <v>1211</v>
      </c>
      <c r="EL121" t="s">
        <v>31</v>
      </c>
      <c r="EM121" t="s">
        <v>32</v>
      </c>
      <c r="EO121" t="s">
        <v>3</v>
      </c>
      <c r="EQ121">
        <v>0</v>
      </c>
      <c r="ER121">
        <v>5279135.08</v>
      </c>
      <c r="ES121">
        <v>0</v>
      </c>
      <c r="ET121">
        <v>0</v>
      </c>
      <c r="EU121">
        <v>0</v>
      </c>
      <c r="EV121">
        <v>5279135.08</v>
      </c>
      <c r="EW121">
        <v>0</v>
      </c>
      <c r="EX121">
        <v>0</v>
      </c>
      <c r="EY121">
        <v>0</v>
      </c>
      <c r="FQ121">
        <v>0</v>
      </c>
      <c r="FR121">
        <f t="shared" si="239"/>
        <v>0</v>
      </c>
      <c r="FS121">
        <v>0</v>
      </c>
      <c r="FT121" t="s">
        <v>33</v>
      </c>
      <c r="FX121">
        <v>0</v>
      </c>
      <c r="FY121">
        <v>0</v>
      </c>
      <c r="GA121" t="s">
        <v>3</v>
      </c>
      <c r="GD121">
        <v>1</v>
      </c>
      <c r="GF121">
        <v>-479116524</v>
      </c>
      <c r="GG121">
        <v>2</v>
      </c>
      <c r="GH121">
        <v>2</v>
      </c>
      <c r="GI121">
        <v>0</v>
      </c>
      <c r="GJ121">
        <v>0</v>
      </c>
      <c r="GK121">
        <v>0</v>
      </c>
      <c r="GL121">
        <f t="shared" si="240"/>
        <v>0</v>
      </c>
      <c r="GM121">
        <f t="shared" si="241"/>
        <v>0</v>
      </c>
      <c r="GN121">
        <f t="shared" si="242"/>
        <v>0</v>
      </c>
      <c r="GO121">
        <f t="shared" si="243"/>
        <v>0</v>
      </c>
      <c r="GP121">
        <f t="shared" si="244"/>
        <v>0</v>
      </c>
      <c r="GR121">
        <v>0</v>
      </c>
      <c r="GS121">
        <v>4</v>
      </c>
      <c r="GT121">
        <v>0</v>
      </c>
      <c r="GU121" t="s">
        <v>3</v>
      </c>
      <c r="GV121">
        <f t="shared" si="245"/>
        <v>0</v>
      </c>
      <c r="GW121">
        <v>1</v>
      </c>
      <c r="GX121">
        <f t="shared" si="246"/>
        <v>0</v>
      </c>
      <c r="HA121">
        <v>0</v>
      </c>
      <c r="HB121">
        <v>0</v>
      </c>
      <c r="HC121">
        <f t="shared" si="247"/>
        <v>0</v>
      </c>
      <c r="IK121">
        <v>0</v>
      </c>
    </row>
    <row r="122" spans="1:255" x14ac:dyDescent="0.2">
      <c r="A122" s="2">
        <v>19</v>
      </c>
      <c r="B122" s="2">
        <v>1</v>
      </c>
      <c r="C122" s="2"/>
      <c r="D122" s="2"/>
      <c r="E122" s="2"/>
      <c r="F122" s="2" t="s">
        <v>3</v>
      </c>
      <c r="G122" s="2" t="s">
        <v>170</v>
      </c>
      <c r="H122" s="2" t="s">
        <v>3</v>
      </c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>
        <v>1</v>
      </c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  <c r="BS122" s="2"/>
      <c r="BT122" s="2"/>
      <c r="BU122" s="2"/>
      <c r="BV122" s="2"/>
      <c r="BW122" s="2"/>
      <c r="BX122" s="2"/>
      <c r="BY122" s="2"/>
      <c r="BZ122" s="2"/>
      <c r="CA122" s="2"/>
      <c r="CB122" s="2"/>
      <c r="CC122" s="2"/>
      <c r="CD122" s="2"/>
      <c r="CE122" s="2"/>
      <c r="CF122" s="2"/>
      <c r="CG122" s="2"/>
      <c r="CH122" s="2"/>
      <c r="CI122" s="2"/>
      <c r="CJ122" s="2"/>
      <c r="CK122" s="2"/>
      <c r="CL122" s="2"/>
      <c r="CM122" s="2"/>
      <c r="CN122" s="2"/>
      <c r="CO122" s="2"/>
      <c r="CP122" s="2"/>
      <c r="CQ122" s="2"/>
      <c r="CR122" s="2"/>
      <c r="CS122" s="2"/>
      <c r="CT122" s="2"/>
      <c r="CU122" s="2"/>
      <c r="CV122" s="2"/>
      <c r="CW122" s="2"/>
      <c r="CX122" s="2"/>
      <c r="CY122" s="2"/>
      <c r="CZ122" s="2"/>
      <c r="DA122" s="2"/>
      <c r="DB122" s="2"/>
      <c r="DC122" s="2"/>
      <c r="DD122" s="2"/>
      <c r="DE122" s="2"/>
      <c r="DF122" s="2"/>
      <c r="DG122" s="2"/>
      <c r="DH122" s="2"/>
      <c r="DI122" s="2"/>
      <c r="DJ122" s="2"/>
      <c r="DK122" s="2"/>
      <c r="DL122" s="2"/>
      <c r="DM122" s="2"/>
      <c r="DN122" s="2"/>
      <c r="DO122" s="2"/>
      <c r="DP122" s="2"/>
      <c r="DQ122" s="2"/>
      <c r="DR122" s="2"/>
      <c r="DS122" s="2"/>
      <c r="DT122" s="2"/>
      <c r="DU122" s="2"/>
      <c r="DV122" s="2"/>
      <c r="DW122" s="2"/>
      <c r="DX122" s="2"/>
      <c r="DY122" s="2"/>
      <c r="DZ122" s="2"/>
      <c r="EA122" s="2"/>
      <c r="EB122" s="2"/>
      <c r="EC122" s="2"/>
      <c r="ED122" s="2"/>
      <c r="EE122" s="2"/>
      <c r="EF122" s="2"/>
      <c r="EG122" s="2"/>
      <c r="EH122" s="2"/>
      <c r="EI122" s="2"/>
      <c r="EJ122" s="2"/>
      <c r="EK122" s="2"/>
      <c r="EL122" s="2"/>
      <c r="EM122" s="2"/>
      <c r="EN122" s="2"/>
      <c r="EO122" s="2"/>
      <c r="EP122" s="2"/>
      <c r="EQ122" s="2"/>
      <c r="ER122" s="2"/>
      <c r="ES122" s="2"/>
      <c r="ET122" s="2"/>
      <c r="EU122" s="2"/>
      <c r="EV122" s="2"/>
      <c r="EW122" s="2"/>
      <c r="EX122" s="2"/>
      <c r="EY122" s="2"/>
      <c r="EZ122" s="2"/>
      <c r="FA122" s="2"/>
      <c r="FB122" s="2"/>
      <c r="FC122" s="2"/>
      <c r="FD122" s="2"/>
      <c r="FE122" s="2"/>
      <c r="FF122" s="2"/>
      <c r="FG122" s="2"/>
      <c r="FH122" s="2"/>
      <c r="FI122" s="2"/>
      <c r="FJ122" s="2"/>
      <c r="FK122" s="2"/>
      <c r="FL122" s="2"/>
      <c r="FM122" s="2"/>
      <c r="FN122" s="2"/>
      <c r="FO122" s="2"/>
      <c r="FP122" s="2"/>
      <c r="FQ122" s="2"/>
      <c r="FR122" s="2"/>
      <c r="FS122" s="2"/>
      <c r="FT122" s="2"/>
      <c r="FU122" s="2"/>
      <c r="FV122" s="2"/>
      <c r="FW122" s="2"/>
      <c r="FX122" s="2"/>
      <c r="FY122" s="2"/>
      <c r="FZ122" s="2"/>
      <c r="GA122" s="2"/>
      <c r="GB122" s="2"/>
      <c r="GC122" s="2"/>
      <c r="GD122" s="2"/>
      <c r="GE122" s="2"/>
      <c r="GF122" s="2"/>
      <c r="GG122" s="2"/>
      <c r="GH122" s="2"/>
      <c r="GI122" s="2"/>
      <c r="GJ122" s="2"/>
      <c r="GK122" s="2"/>
      <c r="GL122" s="2"/>
      <c r="GM122" s="2"/>
      <c r="GN122" s="2"/>
      <c r="GO122" s="2"/>
      <c r="GP122" s="2"/>
      <c r="GQ122" s="2"/>
      <c r="GR122" s="2"/>
      <c r="GS122" s="2"/>
      <c r="GT122" s="2"/>
      <c r="GU122" s="2"/>
      <c r="GV122" s="2"/>
      <c r="GW122" s="2"/>
      <c r="GX122" s="2"/>
      <c r="GY122" s="2"/>
      <c r="GZ122" s="2"/>
      <c r="HA122" s="2"/>
      <c r="HB122" s="2"/>
      <c r="HC122" s="2"/>
      <c r="HD122" s="2"/>
      <c r="HE122" s="2"/>
      <c r="HF122" s="2"/>
      <c r="HG122" s="2"/>
      <c r="HH122" s="2"/>
      <c r="HI122" s="2"/>
      <c r="HJ122" s="2"/>
      <c r="HK122" s="2"/>
      <c r="HL122" s="2"/>
      <c r="HM122" s="2"/>
      <c r="HN122" s="2"/>
      <c r="HO122" s="2"/>
      <c r="HP122" s="2"/>
      <c r="HQ122" s="2"/>
      <c r="HR122" s="2"/>
      <c r="HS122" s="2"/>
      <c r="HT122" s="2"/>
      <c r="HU122" s="2"/>
      <c r="HV122" s="2"/>
      <c r="HW122" s="2"/>
      <c r="HX122" s="2"/>
      <c r="HY122" s="2"/>
      <c r="HZ122" s="2"/>
      <c r="IA122" s="2"/>
      <c r="IB122" s="2"/>
      <c r="IC122" s="2"/>
      <c r="ID122" s="2"/>
      <c r="IE122" s="2"/>
      <c r="IF122" s="2"/>
      <c r="IG122" s="2"/>
      <c r="IH122" s="2"/>
      <c r="II122" s="2"/>
      <c r="IJ122" s="2"/>
      <c r="IK122" s="2">
        <v>0</v>
      </c>
      <c r="IL122" s="2"/>
      <c r="IM122" s="2"/>
      <c r="IN122" s="2"/>
      <c r="IO122" s="2"/>
      <c r="IP122" s="2"/>
      <c r="IQ122" s="2"/>
      <c r="IR122" s="2"/>
      <c r="IS122" s="2"/>
      <c r="IT122" s="2"/>
      <c r="IU122" s="2"/>
    </row>
    <row r="123" spans="1:255" x14ac:dyDescent="0.2">
      <c r="A123" s="2">
        <v>17</v>
      </c>
      <c r="B123" s="2">
        <v>1</v>
      </c>
      <c r="C123" s="2"/>
      <c r="D123" s="2"/>
      <c r="E123" s="2" t="s">
        <v>171</v>
      </c>
      <c r="F123" s="2" t="s">
        <v>172</v>
      </c>
      <c r="G123" s="2" t="s">
        <v>173</v>
      </c>
      <c r="H123" s="2" t="s">
        <v>29</v>
      </c>
      <c r="I123" s="2">
        <v>0</v>
      </c>
      <c r="J123" s="2">
        <v>0</v>
      </c>
      <c r="K123" s="2"/>
      <c r="L123" s="2">
        <v>1</v>
      </c>
      <c r="M123" s="2">
        <v>0</v>
      </c>
      <c r="N123" s="2">
        <f>ROUND(L123-M123,4)</f>
        <v>1</v>
      </c>
      <c r="O123" s="2">
        <f>ROUND(CP123,2)</f>
        <v>0</v>
      </c>
      <c r="P123" s="2">
        <f>ROUND(CQ123*I123,2)</f>
        <v>0</v>
      </c>
      <c r="Q123" s="2">
        <f>ROUND(CR123*I123,2)</f>
        <v>0</v>
      </c>
      <c r="R123" s="2">
        <f>ROUND(CS123*I123,2)</f>
        <v>0</v>
      </c>
      <c r="S123" s="2">
        <f>ROUND(CT123*I123,2)</f>
        <v>0</v>
      </c>
      <c r="T123" s="2">
        <f>ROUND(CU123*I123,2)</f>
        <v>0</v>
      </c>
      <c r="U123" s="2">
        <f>CV123*I123</f>
        <v>0</v>
      </c>
      <c r="V123" s="2">
        <f>CW123*I123</f>
        <v>0</v>
      </c>
      <c r="W123" s="2">
        <f>ROUND(CX123*I123,2)</f>
        <v>0</v>
      </c>
      <c r="X123" s="2">
        <f t="shared" ref="X123:Y126" si="248">ROUND(CY123,2)</f>
        <v>0</v>
      </c>
      <c r="Y123" s="2">
        <f t="shared" si="248"/>
        <v>0</v>
      </c>
      <c r="Z123" s="2"/>
      <c r="AA123" s="2">
        <v>58262852</v>
      </c>
      <c r="AB123" s="2">
        <f>ROUND((AC123+AD123+AF123),2)</f>
        <v>9085299.4499999993</v>
      </c>
      <c r="AC123" s="2">
        <f t="shared" ref="AC123:AF126" si="249">ROUND((ES123),2)</f>
        <v>0</v>
      </c>
      <c r="AD123" s="2">
        <f t="shared" si="249"/>
        <v>0</v>
      </c>
      <c r="AE123" s="2">
        <f t="shared" si="249"/>
        <v>0</v>
      </c>
      <c r="AF123" s="2">
        <f t="shared" si="249"/>
        <v>9085299.4499999993</v>
      </c>
      <c r="AG123" s="2">
        <f>ROUND((AP123),2)</f>
        <v>0</v>
      </c>
      <c r="AH123" s="2">
        <f t="shared" ref="AH123:AI126" si="250">(EW123)</f>
        <v>0</v>
      </c>
      <c r="AI123" s="2">
        <f t="shared" si="250"/>
        <v>0</v>
      </c>
      <c r="AJ123" s="2">
        <f>(AS123)</f>
        <v>0</v>
      </c>
      <c r="AK123" s="2">
        <v>9085299.4499999993</v>
      </c>
      <c r="AL123" s="2">
        <v>0</v>
      </c>
      <c r="AM123" s="2">
        <v>0</v>
      </c>
      <c r="AN123" s="2">
        <v>0</v>
      </c>
      <c r="AO123" s="2">
        <v>9085299.4499999993</v>
      </c>
      <c r="AP123" s="2">
        <v>0</v>
      </c>
      <c r="AQ123" s="2">
        <v>0</v>
      </c>
      <c r="AR123" s="2">
        <v>0</v>
      </c>
      <c r="AS123" s="2">
        <v>0</v>
      </c>
      <c r="AT123" s="2">
        <v>0</v>
      </c>
      <c r="AU123" s="2">
        <v>0</v>
      </c>
      <c r="AV123" s="2">
        <v>1</v>
      </c>
      <c r="AW123" s="2">
        <v>1</v>
      </c>
      <c r="AX123" s="2"/>
      <c r="AY123" s="2"/>
      <c r="AZ123" s="2">
        <v>1</v>
      </c>
      <c r="BA123" s="2">
        <v>1</v>
      </c>
      <c r="BB123" s="2">
        <v>1</v>
      </c>
      <c r="BC123" s="2">
        <v>1</v>
      </c>
      <c r="BD123" s="2" t="s">
        <v>3</v>
      </c>
      <c r="BE123" s="2" t="s">
        <v>3</v>
      </c>
      <c r="BF123" s="2" t="s">
        <v>3</v>
      </c>
      <c r="BG123" s="2" t="s">
        <v>3</v>
      </c>
      <c r="BH123" s="2">
        <v>0</v>
      </c>
      <c r="BI123" s="2">
        <v>1</v>
      </c>
      <c r="BJ123" s="2" t="s">
        <v>3</v>
      </c>
      <c r="BK123" s="2"/>
      <c r="BL123" s="2"/>
      <c r="BM123" s="2">
        <v>1211</v>
      </c>
      <c r="BN123" s="2">
        <v>0</v>
      </c>
      <c r="BO123" s="2" t="s">
        <v>3</v>
      </c>
      <c r="BP123" s="2">
        <v>0</v>
      </c>
      <c r="BQ123" s="2">
        <v>8</v>
      </c>
      <c r="BR123" s="2">
        <v>0</v>
      </c>
      <c r="BS123" s="2">
        <v>1</v>
      </c>
      <c r="BT123" s="2">
        <v>1</v>
      </c>
      <c r="BU123" s="2">
        <v>1</v>
      </c>
      <c r="BV123" s="2">
        <v>1</v>
      </c>
      <c r="BW123" s="2">
        <v>1</v>
      </c>
      <c r="BX123" s="2">
        <v>1</v>
      </c>
      <c r="BY123" s="2" t="s">
        <v>3</v>
      </c>
      <c r="BZ123" s="2">
        <v>0</v>
      </c>
      <c r="CA123" s="2">
        <v>0</v>
      </c>
      <c r="CB123" s="2"/>
      <c r="CC123" s="2"/>
      <c r="CD123" s="2"/>
      <c r="CE123" s="2">
        <v>0</v>
      </c>
      <c r="CF123" s="2">
        <v>0</v>
      </c>
      <c r="CG123" s="2">
        <v>0</v>
      </c>
      <c r="CH123" s="2">
        <v>28</v>
      </c>
      <c r="CI123" s="2">
        <v>0</v>
      </c>
      <c r="CJ123" s="2">
        <v>0</v>
      </c>
      <c r="CK123" s="2">
        <v>0</v>
      </c>
      <c r="CL123" s="2">
        <v>0</v>
      </c>
      <c r="CM123" s="2">
        <v>0</v>
      </c>
      <c r="CN123" s="2" t="s">
        <v>3</v>
      </c>
      <c r="CO123" s="2">
        <v>0</v>
      </c>
      <c r="CP123" s="2">
        <f>(P123+Q123+S123)</f>
        <v>0</v>
      </c>
      <c r="CQ123" s="2">
        <f>AC123*BC123</f>
        <v>0</v>
      </c>
      <c r="CR123" s="2">
        <f>((AD123*BB123-(EU123)*BS123)+AE123*BS123)</f>
        <v>0</v>
      </c>
      <c r="CS123" s="2">
        <f>AE123*BS123</f>
        <v>0</v>
      </c>
      <c r="CT123" s="2">
        <f>AF123*BA123</f>
        <v>9085299.4499999993</v>
      </c>
      <c r="CU123" s="2">
        <f t="shared" ref="CU123:CX126" si="251">AG123</f>
        <v>0</v>
      </c>
      <c r="CV123" s="2">
        <f t="shared" si="251"/>
        <v>0</v>
      </c>
      <c r="CW123" s="2">
        <f t="shared" si="251"/>
        <v>0</v>
      </c>
      <c r="CX123" s="2">
        <f t="shared" si="251"/>
        <v>0</v>
      </c>
      <c r="CY123" s="2">
        <f>(((S123+R123)*FX123)/100)</f>
        <v>0</v>
      </c>
      <c r="CZ123" s="2">
        <f>(((S123+R123)*CA123)/100)</f>
        <v>0</v>
      </c>
      <c r="DA123" s="2"/>
      <c r="DB123" s="2"/>
      <c r="DC123" s="2" t="s">
        <v>3</v>
      </c>
      <c r="DD123" s="2" t="s">
        <v>3</v>
      </c>
      <c r="DE123" s="2" t="s">
        <v>3</v>
      </c>
      <c r="DF123" s="2" t="s">
        <v>3</v>
      </c>
      <c r="DG123" s="2" t="s">
        <v>3</v>
      </c>
      <c r="DH123" s="2" t="s">
        <v>3</v>
      </c>
      <c r="DI123" s="2" t="s">
        <v>3</v>
      </c>
      <c r="DJ123" s="2" t="s">
        <v>3</v>
      </c>
      <c r="DK123" s="2" t="s">
        <v>3</v>
      </c>
      <c r="DL123" s="2" t="s">
        <v>3</v>
      </c>
      <c r="DM123" s="2" t="s">
        <v>3</v>
      </c>
      <c r="DN123" s="2">
        <v>0</v>
      </c>
      <c r="DO123" s="2">
        <v>0</v>
      </c>
      <c r="DP123" s="2">
        <v>1</v>
      </c>
      <c r="DQ123" s="2">
        <v>1</v>
      </c>
      <c r="DR123" s="2"/>
      <c r="DS123" s="2"/>
      <c r="DT123" s="2"/>
      <c r="DU123" s="2">
        <v>1013</v>
      </c>
      <c r="DV123" s="2" t="s">
        <v>29</v>
      </c>
      <c r="DW123" s="2" t="s">
        <v>29</v>
      </c>
      <c r="DX123" s="2">
        <v>1</v>
      </c>
      <c r="DY123" s="2"/>
      <c r="DZ123" s="2"/>
      <c r="EA123" s="2"/>
      <c r="EB123" s="2"/>
      <c r="EC123" s="2"/>
      <c r="ED123" s="2"/>
      <c r="EE123" s="2">
        <v>58262974</v>
      </c>
      <c r="EF123" s="2">
        <v>8</v>
      </c>
      <c r="EG123" s="2" t="s">
        <v>30</v>
      </c>
      <c r="EH123" s="2">
        <v>0</v>
      </c>
      <c r="EI123" s="2" t="s">
        <v>3</v>
      </c>
      <c r="EJ123" s="2">
        <v>1</v>
      </c>
      <c r="EK123" s="2">
        <v>1211</v>
      </c>
      <c r="EL123" s="2" t="s">
        <v>31</v>
      </c>
      <c r="EM123" s="2" t="s">
        <v>32</v>
      </c>
      <c r="EN123" s="2"/>
      <c r="EO123" s="2" t="s">
        <v>3</v>
      </c>
      <c r="EP123" s="2"/>
      <c r="EQ123" s="2">
        <v>0</v>
      </c>
      <c r="ER123" s="2">
        <v>9085299.4499999993</v>
      </c>
      <c r="ES123" s="2">
        <v>0</v>
      </c>
      <c r="ET123" s="2">
        <v>0</v>
      </c>
      <c r="EU123" s="2">
        <v>0</v>
      </c>
      <c r="EV123" s="2">
        <v>9085299.4499999993</v>
      </c>
      <c r="EW123" s="2">
        <v>0</v>
      </c>
      <c r="EX123" s="2">
        <v>0</v>
      </c>
      <c r="EY123" s="2">
        <v>0</v>
      </c>
      <c r="EZ123" s="2"/>
      <c r="FA123" s="2"/>
      <c r="FB123" s="2"/>
      <c r="FC123" s="2"/>
      <c r="FD123" s="2"/>
      <c r="FE123" s="2"/>
      <c r="FF123" s="2"/>
      <c r="FG123" s="2"/>
      <c r="FH123" s="2"/>
      <c r="FI123" s="2"/>
      <c r="FJ123" s="2"/>
      <c r="FK123" s="2"/>
      <c r="FL123" s="2"/>
      <c r="FM123" s="2"/>
      <c r="FN123" s="2"/>
      <c r="FO123" s="2"/>
      <c r="FP123" s="2"/>
      <c r="FQ123" s="2">
        <v>0</v>
      </c>
      <c r="FR123" s="2">
        <f>ROUND(IF(AND(BH123=3,BI123=3),P123,0),2)</f>
        <v>0</v>
      </c>
      <c r="FS123" s="2">
        <v>0</v>
      </c>
      <c r="FT123" s="2" t="s">
        <v>33</v>
      </c>
      <c r="FU123" s="2"/>
      <c r="FV123" s="2"/>
      <c r="FW123" s="2"/>
      <c r="FX123" s="2">
        <v>0</v>
      </c>
      <c r="FY123" s="2">
        <v>0</v>
      </c>
      <c r="FZ123" s="2"/>
      <c r="GA123" s="2" t="s">
        <v>3</v>
      </c>
      <c r="GB123" s="2"/>
      <c r="GC123" s="2"/>
      <c r="GD123" s="2">
        <v>1</v>
      </c>
      <c r="GE123" s="2"/>
      <c r="GF123" s="2">
        <v>-1816084449</v>
      </c>
      <c r="GG123" s="2">
        <v>2</v>
      </c>
      <c r="GH123" s="2">
        <v>2</v>
      </c>
      <c r="GI123" s="2">
        <v>0</v>
      </c>
      <c r="GJ123" s="2">
        <v>0</v>
      </c>
      <c r="GK123" s="2">
        <v>0</v>
      </c>
      <c r="GL123" s="2">
        <f>ROUND(IF(AND(BH123=3,BI123=3,FS123&lt;&gt;0),P123,0),2)</f>
        <v>0</v>
      </c>
      <c r="GM123" s="2">
        <f>ROUND(O123+X123+Y123,2)+GX123</f>
        <v>0</v>
      </c>
      <c r="GN123" s="2">
        <f>IF(OR(BI123=0,BI123=1),ROUND(O123+X123+Y123,2),0)</f>
        <v>0</v>
      </c>
      <c r="GO123" s="2">
        <f>IF(BI123=2,ROUND(O123+X123+Y123,2),0)</f>
        <v>0</v>
      </c>
      <c r="GP123" s="2">
        <f>IF(BI123=4,ROUND(O123+X123+Y123,2)+GX123,0)</f>
        <v>0</v>
      </c>
      <c r="GQ123" s="2"/>
      <c r="GR123" s="2">
        <v>0</v>
      </c>
      <c r="GS123" s="2">
        <v>4</v>
      </c>
      <c r="GT123" s="2">
        <v>0</v>
      </c>
      <c r="GU123" s="2" t="s">
        <v>3</v>
      </c>
      <c r="GV123" s="2">
        <f>ROUND((GT123),2)</f>
        <v>0</v>
      </c>
      <c r="GW123" s="2">
        <v>1</v>
      </c>
      <c r="GX123" s="2">
        <f>ROUND(HC123*I123,2)</f>
        <v>0</v>
      </c>
      <c r="GY123" s="2"/>
      <c r="GZ123" s="2"/>
      <c r="HA123" s="2">
        <v>0</v>
      </c>
      <c r="HB123" s="2">
        <v>0</v>
      </c>
      <c r="HC123" s="2">
        <f>GV123*GW123</f>
        <v>0</v>
      </c>
      <c r="HD123" s="2"/>
      <c r="HE123" s="2"/>
      <c r="HF123" s="2"/>
      <c r="HG123" s="2"/>
      <c r="HH123" s="2"/>
      <c r="HI123" s="2"/>
      <c r="HJ123" s="2"/>
      <c r="HK123" s="2"/>
      <c r="HL123" s="2"/>
      <c r="HM123" s="2"/>
      <c r="HN123" s="2"/>
      <c r="HO123" s="2"/>
      <c r="HP123" s="2"/>
      <c r="HQ123" s="2"/>
      <c r="HR123" s="2"/>
      <c r="HS123" s="2"/>
      <c r="HT123" s="2"/>
      <c r="HU123" s="2"/>
      <c r="HV123" s="2"/>
      <c r="HW123" s="2"/>
      <c r="HX123" s="2"/>
      <c r="HY123" s="2"/>
      <c r="HZ123" s="2"/>
      <c r="IA123" s="2"/>
      <c r="IB123" s="2"/>
      <c r="IC123" s="2"/>
      <c r="ID123" s="2"/>
      <c r="IE123" s="2"/>
      <c r="IF123" s="2"/>
      <c r="IG123" s="2"/>
      <c r="IH123" s="2"/>
      <c r="II123" s="2"/>
      <c r="IJ123" s="2"/>
      <c r="IK123" s="2">
        <v>0</v>
      </c>
      <c r="IL123" s="2"/>
      <c r="IM123" s="2"/>
      <c r="IN123" s="2"/>
      <c r="IO123" s="2"/>
      <c r="IP123" s="2"/>
      <c r="IQ123" s="2"/>
      <c r="IR123" s="2"/>
      <c r="IS123" s="2"/>
      <c r="IT123" s="2"/>
      <c r="IU123" s="2"/>
    </row>
    <row r="124" spans="1:255" x14ac:dyDescent="0.2">
      <c r="A124">
        <v>17</v>
      </c>
      <c r="B124">
        <v>1</v>
      </c>
      <c r="E124" t="s">
        <v>171</v>
      </c>
      <c r="F124" t="s">
        <v>172</v>
      </c>
      <c r="G124" t="s">
        <v>173</v>
      </c>
      <c r="H124" t="s">
        <v>29</v>
      </c>
      <c r="I124">
        <v>0</v>
      </c>
      <c r="J124">
        <v>0</v>
      </c>
      <c r="L124">
        <v>1</v>
      </c>
      <c r="M124">
        <v>0</v>
      </c>
      <c r="N124">
        <f>ROUND(L124-M124,4)</f>
        <v>1</v>
      </c>
      <c r="O124">
        <f>ROUND(CP124,2)</f>
        <v>0</v>
      </c>
      <c r="P124">
        <f>ROUND(CQ124*I124,2)</f>
        <v>0</v>
      </c>
      <c r="Q124">
        <f>ROUND(CR124*I124,2)</f>
        <v>0</v>
      </c>
      <c r="R124">
        <f>ROUND(CS124*I124,2)</f>
        <v>0</v>
      </c>
      <c r="S124">
        <f>ROUND(CT124*I124,2)</f>
        <v>0</v>
      </c>
      <c r="T124">
        <f>ROUND(CU124*I124,2)</f>
        <v>0</v>
      </c>
      <c r="U124">
        <f>CV124*I124</f>
        <v>0</v>
      </c>
      <c r="V124">
        <f>CW124*I124</f>
        <v>0</v>
      </c>
      <c r="W124">
        <f>ROUND(CX124*I124,2)</f>
        <v>0</v>
      </c>
      <c r="X124">
        <f t="shared" si="248"/>
        <v>0</v>
      </c>
      <c r="Y124">
        <f t="shared" si="248"/>
        <v>0</v>
      </c>
      <c r="AA124">
        <v>58262851</v>
      </c>
      <c r="AB124">
        <f>ROUND((AC124+AD124+AF124),2)</f>
        <v>9085299.4499999993</v>
      </c>
      <c r="AC124">
        <f t="shared" si="249"/>
        <v>0</v>
      </c>
      <c r="AD124">
        <f t="shared" si="249"/>
        <v>0</v>
      </c>
      <c r="AE124">
        <f t="shared" si="249"/>
        <v>0</v>
      </c>
      <c r="AF124">
        <f t="shared" si="249"/>
        <v>9085299.4499999993</v>
      </c>
      <c r="AG124">
        <f>ROUND((AP124),2)</f>
        <v>0</v>
      </c>
      <c r="AH124">
        <f t="shared" si="250"/>
        <v>0</v>
      </c>
      <c r="AI124">
        <f t="shared" si="250"/>
        <v>0</v>
      </c>
      <c r="AJ124">
        <f>(AS124)</f>
        <v>0</v>
      </c>
      <c r="AK124">
        <v>9085299.4499999993</v>
      </c>
      <c r="AL124">
        <v>0</v>
      </c>
      <c r="AM124">
        <v>0</v>
      </c>
      <c r="AN124">
        <v>0</v>
      </c>
      <c r="AO124">
        <v>9085299.4499999993</v>
      </c>
      <c r="AP124">
        <v>0</v>
      </c>
      <c r="AQ124">
        <v>0</v>
      </c>
      <c r="AR124">
        <v>0</v>
      </c>
      <c r="AS124">
        <v>0</v>
      </c>
      <c r="AT124">
        <v>0</v>
      </c>
      <c r="AU124">
        <v>0</v>
      </c>
      <c r="AV124">
        <v>1</v>
      </c>
      <c r="AW124">
        <v>1</v>
      </c>
      <c r="AZ124">
        <v>1</v>
      </c>
      <c r="BA124">
        <v>1</v>
      </c>
      <c r="BB124">
        <v>1</v>
      </c>
      <c r="BC124">
        <v>1</v>
      </c>
      <c r="BD124" t="s">
        <v>3</v>
      </c>
      <c r="BE124" t="s">
        <v>3</v>
      </c>
      <c r="BF124" t="s">
        <v>3</v>
      </c>
      <c r="BG124" t="s">
        <v>3</v>
      </c>
      <c r="BH124">
        <v>0</v>
      </c>
      <c r="BI124">
        <v>1</v>
      </c>
      <c r="BJ124" t="s">
        <v>3</v>
      </c>
      <c r="BM124">
        <v>1211</v>
      </c>
      <c r="BN124">
        <v>0</v>
      </c>
      <c r="BO124" t="s">
        <v>3</v>
      </c>
      <c r="BP124">
        <v>0</v>
      </c>
      <c r="BQ124">
        <v>8</v>
      </c>
      <c r="BR124">
        <v>0</v>
      </c>
      <c r="BS124">
        <v>1</v>
      </c>
      <c r="BT124">
        <v>1</v>
      </c>
      <c r="BU124">
        <v>1</v>
      </c>
      <c r="BV124">
        <v>1</v>
      </c>
      <c r="BW124">
        <v>1</v>
      </c>
      <c r="BX124">
        <v>1</v>
      </c>
      <c r="BY124" t="s">
        <v>3</v>
      </c>
      <c r="BZ124">
        <v>0</v>
      </c>
      <c r="CA124">
        <v>0</v>
      </c>
      <c r="CE124">
        <v>0</v>
      </c>
      <c r="CF124">
        <v>0</v>
      </c>
      <c r="CG124">
        <v>0</v>
      </c>
      <c r="CH124">
        <v>28</v>
      </c>
      <c r="CI124">
        <v>0</v>
      </c>
      <c r="CJ124">
        <v>0</v>
      </c>
      <c r="CK124">
        <v>0</v>
      </c>
      <c r="CL124">
        <v>0</v>
      </c>
      <c r="CM124">
        <v>0</v>
      </c>
      <c r="CN124" t="s">
        <v>3</v>
      </c>
      <c r="CO124">
        <v>0</v>
      </c>
      <c r="CP124">
        <f>(P124+Q124+S124)</f>
        <v>0</v>
      </c>
      <c r="CQ124">
        <f>AC124*BC124</f>
        <v>0</v>
      </c>
      <c r="CR124">
        <f>((AD124*BB124-(EU124)*BS124)+AE124*BS124)</f>
        <v>0</v>
      </c>
      <c r="CS124">
        <f>AE124*BS124</f>
        <v>0</v>
      </c>
      <c r="CT124">
        <f>AF124*BA124</f>
        <v>9085299.4499999993</v>
      </c>
      <c r="CU124">
        <f t="shared" si="251"/>
        <v>0</v>
      </c>
      <c r="CV124">
        <f t="shared" si="251"/>
        <v>0</v>
      </c>
      <c r="CW124">
        <f t="shared" si="251"/>
        <v>0</v>
      </c>
      <c r="CX124">
        <f t="shared" si="251"/>
        <v>0</v>
      </c>
      <c r="CY124">
        <f>(((S124+R124)*FX124)/100)</f>
        <v>0</v>
      </c>
      <c r="CZ124">
        <f>(((S124+R124)*CA124)/100)</f>
        <v>0</v>
      </c>
      <c r="DC124" t="s">
        <v>3</v>
      </c>
      <c r="DD124" t="s">
        <v>3</v>
      </c>
      <c r="DE124" t="s">
        <v>3</v>
      </c>
      <c r="DF124" t="s">
        <v>3</v>
      </c>
      <c r="DG124" t="s">
        <v>3</v>
      </c>
      <c r="DH124" t="s">
        <v>3</v>
      </c>
      <c r="DI124" t="s">
        <v>3</v>
      </c>
      <c r="DJ124" t="s">
        <v>3</v>
      </c>
      <c r="DK124" t="s">
        <v>3</v>
      </c>
      <c r="DL124" t="s">
        <v>3</v>
      </c>
      <c r="DM124" t="s">
        <v>3</v>
      </c>
      <c r="DN124">
        <v>0</v>
      </c>
      <c r="DO124">
        <v>0</v>
      </c>
      <c r="DP124">
        <v>1</v>
      </c>
      <c r="DQ124">
        <v>1</v>
      </c>
      <c r="DU124">
        <v>1013</v>
      </c>
      <c r="DV124" t="s">
        <v>29</v>
      </c>
      <c r="DW124" t="s">
        <v>29</v>
      </c>
      <c r="DX124">
        <v>1</v>
      </c>
      <c r="EE124">
        <v>58262974</v>
      </c>
      <c r="EF124">
        <v>8</v>
      </c>
      <c r="EG124" t="s">
        <v>30</v>
      </c>
      <c r="EH124">
        <v>0</v>
      </c>
      <c r="EI124" t="s">
        <v>3</v>
      </c>
      <c r="EJ124">
        <v>1</v>
      </c>
      <c r="EK124">
        <v>1211</v>
      </c>
      <c r="EL124" t="s">
        <v>31</v>
      </c>
      <c r="EM124" t="s">
        <v>32</v>
      </c>
      <c r="EO124" t="s">
        <v>3</v>
      </c>
      <c r="EQ124">
        <v>0</v>
      </c>
      <c r="ER124">
        <v>9085299.4499999993</v>
      </c>
      <c r="ES124">
        <v>0</v>
      </c>
      <c r="ET124">
        <v>0</v>
      </c>
      <c r="EU124">
        <v>0</v>
      </c>
      <c r="EV124">
        <v>9085299.4499999993</v>
      </c>
      <c r="EW124">
        <v>0</v>
      </c>
      <c r="EX124">
        <v>0</v>
      </c>
      <c r="EY124">
        <v>0</v>
      </c>
      <c r="FQ124">
        <v>0</v>
      </c>
      <c r="FR124">
        <f>ROUND(IF(AND(BH124=3,BI124=3),P124,0),2)</f>
        <v>0</v>
      </c>
      <c r="FS124">
        <v>0</v>
      </c>
      <c r="FT124" t="s">
        <v>33</v>
      </c>
      <c r="FX124">
        <v>0</v>
      </c>
      <c r="FY124">
        <v>0</v>
      </c>
      <c r="GA124" t="s">
        <v>3</v>
      </c>
      <c r="GD124">
        <v>1</v>
      </c>
      <c r="GF124">
        <v>-1816084449</v>
      </c>
      <c r="GG124">
        <v>2</v>
      </c>
      <c r="GH124">
        <v>2</v>
      </c>
      <c r="GI124">
        <v>0</v>
      </c>
      <c r="GJ124">
        <v>0</v>
      </c>
      <c r="GK124">
        <v>0</v>
      </c>
      <c r="GL124">
        <f>ROUND(IF(AND(BH124=3,BI124=3,FS124&lt;&gt;0),P124,0),2)</f>
        <v>0</v>
      </c>
      <c r="GM124">
        <f>ROUND(O124+X124+Y124,2)+GX124</f>
        <v>0</v>
      </c>
      <c r="GN124">
        <f>IF(OR(BI124=0,BI124=1),ROUND(O124+X124+Y124,2),0)</f>
        <v>0</v>
      </c>
      <c r="GO124">
        <f>IF(BI124=2,ROUND(O124+X124+Y124,2),0)</f>
        <v>0</v>
      </c>
      <c r="GP124">
        <f>IF(BI124=4,ROUND(O124+X124+Y124,2)+GX124,0)</f>
        <v>0</v>
      </c>
      <c r="GR124">
        <v>0</v>
      </c>
      <c r="GS124">
        <v>4</v>
      </c>
      <c r="GT124">
        <v>0</v>
      </c>
      <c r="GU124" t="s">
        <v>3</v>
      </c>
      <c r="GV124">
        <f>ROUND((GT124),2)</f>
        <v>0</v>
      </c>
      <c r="GW124">
        <v>1</v>
      </c>
      <c r="GX124">
        <f>ROUND(HC124*I124,2)</f>
        <v>0</v>
      </c>
      <c r="HA124">
        <v>0</v>
      </c>
      <c r="HB124">
        <v>0</v>
      </c>
      <c r="HC124">
        <f>GV124*GW124</f>
        <v>0</v>
      </c>
      <c r="IK124">
        <v>0</v>
      </c>
    </row>
    <row r="125" spans="1:255" x14ac:dyDescent="0.2">
      <c r="A125" s="2">
        <v>17</v>
      </c>
      <c r="B125" s="2">
        <v>1</v>
      </c>
      <c r="C125" s="2"/>
      <c r="D125" s="2"/>
      <c r="E125" s="2" t="s">
        <v>174</v>
      </c>
      <c r="F125" s="2" t="s">
        <v>175</v>
      </c>
      <c r="G125" s="2" t="s">
        <v>176</v>
      </c>
      <c r="H125" s="2" t="s">
        <v>29</v>
      </c>
      <c r="I125" s="2">
        <v>0</v>
      </c>
      <c r="J125" s="2">
        <v>0</v>
      </c>
      <c r="K125" s="2"/>
      <c r="L125" s="2">
        <v>1</v>
      </c>
      <c r="M125" s="2">
        <v>0</v>
      </c>
      <c r="N125" s="2">
        <f>ROUND(L125-M125,4)</f>
        <v>1</v>
      </c>
      <c r="O125" s="2">
        <f>ROUND(CP125,2)</f>
        <v>0</v>
      </c>
      <c r="P125" s="2">
        <f>ROUND(CQ125*I125,2)</f>
        <v>0</v>
      </c>
      <c r="Q125" s="2">
        <f>ROUND(CR125*I125,2)</f>
        <v>0</v>
      </c>
      <c r="R125" s="2">
        <f>ROUND(CS125*I125,2)</f>
        <v>0</v>
      </c>
      <c r="S125" s="2">
        <f>ROUND(CT125*I125,2)</f>
        <v>0</v>
      </c>
      <c r="T125" s="2">
        <f>ROUND(CU125*I125,2)</f>
        <v>0</v>
      </c>
      <c r="U125" s="2">
        <f>CV125*I125</f>
        <v>0</v>
      </c>
      <c r="V125" s="2">
        <f>CW125*I125</f>
        <v>0</v>
      </c>
      <c r="W125" s="2">
        <f>ROUND(CX125*I125,2)</f>
        <v>0</v>
      </c>
      <c r="X125" s="2">
        <f t="shared" si="248"/>
        <v>0</v>
      </c>
      <c r="Y125" s="2">
        <f t="shared" si="248"/>
        <v>0</v>
      </c>
      <c r="Z125" s="2"/>
      <c r="AA125" s="2">
        <v>58262852</v>
      </c>
      <c r="AB125" s="2">
        <f>ROUND((AC125+AD125+AF125),2)</f>
        <v>711966.26</v>
      </c>
      <c r="AC125" s="2">
        <f t="shared" si="249"/>
        <v>0</v>
      </c>
      <c r="AD125" s="2">
        <f t="shared" si="249"/>
        <v>0</v>
      </c>
      <c r="AE125" s="2">
        <f t="shared" si="249"/>
        <v>0</v>
      </c>
      <c r="AF125" s="2">
        <f t="shared" si="249"/>
        <v>711966.26</v>
      </c>
      <c r="AG125" s="2">
        <f>ROUND((AP125),2)</f>
        <v>0</v>
      </c>
      <c r="AH125" s="2">
        <f t="shared" si="250"/>
        <v>0</v>
      </c>
      <c r="AI125" s="2">
        <f t="shared" si="250"/>
        <v>0</v>
      </c>
      <c r="AJ125" s="2">
        <f>(AS125)</f>
        <v>0</v>
      </c>
      <c r="AK125" s="2">
        <v>711966.26</v>
      </c>
      <c r="AL125" s="2">
        <v>0</v>
      </c>
      <c r="AM125" s="2">
        <v>0</v>
      </c>
      <c r="AN125" s="2">
        <v>0</v>
      </c>
      <c r="AO125" s="2">
        <v>711966.26</v>
      </c>
      <c r="AP125" s="2">
        <v>0</v>
      </c>
      <c r="AQ125" s="2">
        <v>0</v>
      </c>
      <c r="AR125" s="2">
        <v>0</v>
      </c>
      <c r="AS125" s="2">
        <v>0</v>
      </c>
      <c r="AT125" s="2">
        <v>0</v>
      </c>
      <c r="AU125" s="2">
        <v>0</v>
      </c>
      <c r="AV125" s="2">
        <v>1</v>
      </c>
      <c r="AW125" s="2">
        <v>1</v>
      </c>
      <c r="AX125" s="2"/>
      <c r="AY125" s="2"/>
      <c r="AZ125" s="2">
        <v>1</v>
      </c>
      <c r="BA125" s="2">
        <v>1</v>
      </c>
      <c r="BB125" s="2">
        <v>1</v>
      </c>
      <c r="BC125" s="2">
        <v>1</v>
      </c>
      <c r="BD125" s="2" t="s">
        <v>3</v>
      </c>
      <c r="BE125" s="2" t="s">
        <v>3</v>
      </c>
      <c r="BF125" s="2" t="s">
        <v>3</v>
      </c>
      <c r="BG125" s="2" t="s">
        <v>3</v>
      </c>
      <c r="BH125" s="2">
        <v>0</v>
      </c>
      <c r="BI125" s="2">
        <v>1</v>
      </c>
      <c r="BJ125" s="2" t="s">
        <v>3</v>
      </c>
      <c r="BK125" s="2"/>
      <c r="BL125" s="2"/>
      <c r="BM125" s="2">
        <v>1211</v>
      </c>
      <c r="BN125" s="2">
        <v>0</v>
      </c>
      <c r="BO125" s="2" t="s">
        <v>3</v>
      </c>
      <c r="BP125" s="2">
        <v>0</v>
      </c>
      <c r="BQ125" s="2">
        <v>8</v>
      </c>
      <c r="BR125" s="2">
        <v>0</v>
      </c>
      <c r="BS125" s="2">
        <v>1</v>
      </c>
      <c r="BT125" s="2">
        <v>1</v>
      </c>
      <c r="BU125" s="2">
        <v>1</v>
      </c>
      <c r="BV125" s="2">
        <v>1</v>
      </c>
      <c r="BW125" s="2">
        <v>1</v>
      </c>
      <c r="BX125" s="2">
        <v>1</v>
      </c>
      <c r="BY125" s="2" t="s">
        <v>3</v>
      </c>
      <c r="BZ125" s="2">
        <v>0</v>
      </c>
      <c r="CA125" s="2">
        <v>0</v>
      </c>
      <c r="CB125" s="2"/>
      <c r="CC125" s="2"/>
      <c r="CD125" s="2"/>
      <c r="CE125" s="2">
        <v>0</v>
      </c>
      <c r="CF125" s="2">
        <v>0</v>
      </c>
      <c r="CG125" s="2">
        <v>0</v>
      </c>
      <c r="CH125" s="2">
        <v>29</v>
      </c>
      <c r="CI125" s="2">
        <v>0</v>
      </c>
      <c r="CJ125" s="2">
        <v>0</v>
      </c>
      <c r="CK125" s="2">
        <v>0</v>
      </c>
      <c r="CL125" s="2">
        <v>0</v>
      </c>
      <c r="CM125" s="2">
        <v>0</v>
      </c>
      <c r="CN125" s="2" t="s">
        <v>3</v>
      </c>
      <c r="CO125" s="2">
        <v>0</v>
      </c>
      <c r="CP125" s="2">
        <f>(P125+Q125+S125)</f>
        <v>0</v>
      </c>
      <c r="CQ125" s="2">
        <f>AC125*BC125</f>
        <v>0</v>
      </c>
      <c r="CR125" s="2">
        <f>((AD125*BB125-(EU125)*BS125)+AE125*BS125)</f>
        <v>0</v>
      </c>
      <c r="CS125" s="2">
        <f>AE125*BS125</f>
        <v>0</v>
      </c>
      <c r="CT125" s="2">
        <f>AF125*BA125</f>
        <v>711966.26</v>
      </c>
      <c r="CU125" s="2">
        <f t="shared" si="251"/>
        <v>0</v>
      </c>
      <c r="CV125" s="2">
        <f t="shared" si="251"/>
        <v>0</v>
      </c>
      <c r="CW125" s="2">
        <f t="shared" si="251"/>
        <v>0</v>
      </c>
      <c r="CX125" s="2">
        <f t="shared" si="251"/>
        <v>0</v>
      </c>
      <c r="CY125" s="2">
        <f>(((S125+R125)*FX125)/100)</f>
        <v>0</v>
      </c>
      <c r="CZ125" s="2">
        <f>(((S125+R125)*CA125)/100)</f>
        <v>0</v>
      </c>
      <c r="DA125" s="2"/>
      <c r="DB125" s="2"/>
      <c r="DC125" s="2" t="s">
        <v>3</v>
      </c>
      <c r="DD125" s="2" t="s">
        <v>3</v>
      </c>
      <c r="DE125" s="2" t="s">
        <v>3</v>
      </c>
      <c r="DF125" s="2" t="s">
        <v>3</v>
      </c>
      <c r="DG125" s="2" t="s">
        <v>3</v>
      </c>
      <c r="DH125" s="2" t="s">
        <v>3</v>
      </c>
      <c r="DI125" s="2" t="s">
        <v>3</v>
      </c>
      <c r="DJ125" s="2" t="s">
        <v>3</v>
      </c>
      <c r="DK125" s="2" t="s">
        <v>3</v>
      </c>
      <c r="DL125" s="2" t="s">
        <v>3</v>
      </c>
      <c r="DM125" s="2" t="s">
        <v>3</v>
      </c>
      <c r="DN125" s="2">
        <v>0</v>
      </c>
      <c r="DO125" s="2">
        <v>0</v>
      </c>
      <c r="DP125" s="2">
        <v>1</v>
      </c>
      <c r="DQ125" s="2">
        <v>1</v>
      </c>
      <c r="DR125" s="2"/>
      <c r="DS125" s="2"/>
      <c r="DT125" s="2"/>
      <c r="DU125" s="2">
        <v>1013</v>
      </c>
      <c r="DV125" s="2" t="s">
        <v>29</v>
      </c>
      <c r="DW125" s="2" t="s">
        <v>29</v>
      </c>
      <c r="DX125" s="2">
        <v>1</v>
      </c>
      <c r="DY125" s="2"/>
      <c r="DZ125" s="2"/>
      <c r="EA125" s="2"/>
      <c r="EB125" s="2"/>
      <c r="EC125" s="2"/>
      <c r="ED125" s="2"/>
      <c r="EE125" s="2">
        <v>58262974</v>
      </c>
      <c r="EF125" s="2">
        <v>8</v>
      </c>
      <c r="EG125" s="2" t="s">
        <v>30</v>
      </c>
      <c r="EH125" s="2">
        <v>0</v>
      </c>
      <c r="EI125" s="2" t="s">
        <v>3</v>
      </c>
      <c r="EJ125" s="2">
        <v>1</v>
      </c>
      <c r="EK125" s="2">
        <v>1211</v>
      </c>
      <c r="EL125" s="2" t="s">
        <v>31</v>
      </c>
      <c r="EM125" s="2" t="s">
        <v>32</v>
      </c>
      <c r="EN125" s="2"/>
      <c r="EO125" s="2" t="s">
        <v>3</v>
      </c>
      <c r="EP125" s="2"/>
      <c r="EQ125" s="2">
        <v>0</v>
      </c>
      <c r="ER125" s="2">
        <v>711966.26</v>
      </c>
      <c r="ES125" s="2">
        <v>0</v>
      </c>
      <c r="ET125" s="2">
        <v>0</v>
      </c>
      <c r="EU125" s="2">
        <v>0</v>
      </c>
      <c r="EV125" s="2">
        <v>711966.26</v>
      </c>
      <c r="EW125" s="2">
        <v>0</v>
      </c>
      <c r="EX125" s="2">
        <v>0</v>
      </c>
      <c r="EY125" s="2">
        <v>0</v>
      </c>
      <c r="EZ125" s="2"/>
      <c r="FA125" s="2"/>
      <c r="FB125" s="2"/>
      <c r="FC125" s="2"/>
      <c r="FD125" s="2"/>
      <c r="FE125" s="2"/>
      <c r="FF125" s="2"/>
      <c r="FG125" s="2"/>
      <c r="FH125" s="2"/>
      <c r="FI125" s="2"/>
      <c r="FJ125" s="2"/>
      <c r="FK125" s="2"/>
      <c r="FL125" s="2"/>
      <c r="FM125" s="2"/>
      <c r="FN125" s="2"/>
      <c r="FO125" s="2"/>
      <c r="FP125" s="2"/>
      <c r="FQ125" s="2">
        <v>0</v>
      </c>
      <c r="FR125" s="2">
        <f>ROUND(IF(AND(BH125=3,BI125=3),P125,0),2)</f>
        <v>0</v>
      </c>
      <c r="FS125" s="2">
        <v>0</v>
      </c>
      <c r="FT125" s="2" t="s">
        <v>33</v>
      </c>
      <c r="FU125" s="2"/>
      <c r="FV125" s="2"/>
      <c r="FW125" s="2"/>
      <c r="FX125" s="2">
        <v>0</v>
      </c>
      <c r="FY125" s="2">
        <v>0</v>
      </c>
      <c r="FZ125" s="2"/>
      <c r="GA125" s="2" t="s">
        <v>3</v>
      </c>
      <c r="GB125" s="2"/>
      <c r="GC125" s="2"/>
      <c r="GD125" s="2">
        <v>1</v>
      </c>
      <c r="GE125" s="2"/>
      <c r="GF125" s="2">
        <v>1136867964</v>
      </c>
      <c r="GG125" s="2">
        <v>2</v>
      </c>
      <c r="GH125" s="2">
        <v>2</v>
      </c>
      <c r="GI125" s="2">
        <v>0</v>
      </c>
      <c r="GJ125" s="2">
        <v>0</v>
      </c>
      <c r="GK125" s="2">
        <v>0</v>
      </c>
      <c r="GL125" s="2">
        <f>ROUND(IF(AND(BH125=3,BI125=3,FS125&lt;&gt;0),P125,0),2)</f>
        <v>0</v>
      </c>
      <c r="GM125" s="2">
        <f>ROUND(O125+X125+Y125,2)+GX125</f>
        <v>0</v>
      </c>
      <c r="GN125" s="2">
        <f>IF(OR(BI125=0,BI125=1),ROUND(O125+X125+Y125,2),0)</f>
        <v>0</v>
      </c>
      <c r="GO125" s="2">
        <f>IF(BI125=2,ROUND(O125+X125+Y125,2),0)</f>
        <v>0</v>
      </c>
      <c r="GP125" s="2">
        <f>IF(BI125=4,ROUND(O125+X125+Y125,2)+GX125,0)</f>
        <v>0</v>
      </c>
      <c r="GQ125" s="2"/>
      <c r="GR125" s="2">
        <v>0</v>
      </c>
      <c r="GS125" s="2">
        <v>4</v>
      </c>
      <c r="GT125" s="2">
        <v>0</v>
      </c>
      <c r="GU125" s="2" t="s">
        <v>3</v>
      </c>
      <c r="GV125" s="2">
        <f>ROUND((GT125),2)</f>
        <v>0</v>
      </c>
      <c r="GW125" s="2">
        <v>1</v>
      </c>
      <c r="GX125" s="2">
        <f>ROUND(HC125*I125,2)</f>
        <v>0</v>
      </c>
      <c r="GY125" s="2"/>
      <c r="GZ125" s="2"/>
      <c r="HA125" s="2">
        <v>0</v>
      </c>
      <c r="HB125" s="2">
        <v>0</v>
      </c>
      <c r="HC125" s="2">
        <f>GV125*GW125</f>
        <v>0</v>
      </c>
      <c r="HD125" s="2"/>
      <c r="HE125" s="2"/>
      <c r="HF125" s="2"/>
      <c r="HG125" s="2"/>
      <c r="HH125" s="2"/>
      <c r="HI125" s="2"/>
      <c r="HJ125" s="2"/>
      <c r="HK125" s="2"/>
      <c r="HL125" s="2"/>
      <c r="HM125" s="2"/>
      <c r="HN125" s="2"/>
      <c r="HO125" s="2"/>
      <c r="HP125" s="2"/>
      <c r="HQ125" s="2"/>
      <c r="HR125" s="2"/>
      <c r="HS125" s="2"/>
      <c r="HT125" s="2"/>
      <c r="HU125" s="2"/>
      <c r="HV125" s="2"/>
      <c r="HW125" s="2"/>
      <c r="HX125" s="2"/>
      <c r="HY125" s="2"/>
      <c r="HZ125" s="2"/>
      <c r="IA125" s="2"/>
      <c r="IB125" s="2"/>
      <c r="IC125" s="2"/>
      <c r="ID125" s="2"/>
      <c r="IE125" s="2"/>
      <c r="IF125" s="2"/>
      <c r="IG125" s="2"/>
      <c r="IH125" s="2"/>
      <c r="II125" s="2"/>
      <c r="IJ125" s="2"/>
      <c r="IK125" s="2">
        <v>0</v>
      </c>
      <c r="IL125" s="2"/>
      <c r="IM125" s="2"/>
      <c r="IN125" s="2"/>
      <c r="IO125" s="2"/>
      <c r="IP125" s="2"/>
      <c r="IQ125" s="2"/>
      <c r="IR125" s="2"/>
      <c r="IS125" s="2"/>
      <c r="IT125" s="2"/>
      <c r="IU125" s="2"/>
    </row>
    <row r="126" spans="1:255" x14ac:dyDescent="0.2">
      <c r="A126">
        <v>17</v>
      </c>
      <c r="B126">
        <v>1</v>
      </c>
      <c r="E126" t="s">
        <v>174</v>
      </c>
      <c r="F126" t="s">
        <v>175</v>
      </c>
      <c r="G126" t="s">
        <v>176</v>
      </c>
      <c r="H126" t="s">
        <v>29</v>
      </c>
      <c r="I126">
        <v>0</v>
      </c>
      <c r="J126">
        <v>0</v>
      </c>
      <c r="L126">
        <v>1</v>
      </c>
      <c r="M126">
        <v>0</v>
      </c>
      <c r="N126">
        <f>ROUND(L126-M126,4)</f>
        <v>1</v>
      </c>
      <c r="O126">
        <f>ROUND(CP126,2)</f>
        <v>0</v>
      </c>
      <c r="P126">
        <f>ROUND(CQ126*I126,2)</f>
        <v>0</v>
      </c>
      <c r="Q126">
        <f>ROUND(CR126*I126,2)</f>
        <v>0</v>
      </c>
      <c r="R126">
        <f>ROUND(CS126*I126,2)</f>
        <v>0</v>
      </c>
      <c r="S126">
        <f>ROUND(CT126*I126,2)</f>
        <v>0</v>
      </c>
      <c r="T126">
        <f>ROUND(CU126*I126,2)</f>
        <v>0</v>
      </c>
      <c r="U126">
        <f>CV126*I126</f>
        <v>0</v>
      </c>
      <c r="V126">
        <f>CW126*I126</f>
        <v>0</v>
      </c>
      <c r="W126">
        <f>ROUND(CX126*I126,2)</f>
        <v>0</v>
      </c>
      <c r="X126">
        <f t="shared" si="248"/>
        <v>0</v>
      </c>
      <c r="Y126">
        <f t="shared" si="248"/>
        <v>0</v>
      </c>
      <c r="AA126">
        <v>58262851</v>
      </c>
      <c r="AB126">
        <f>ROUND((AC126+AD126+AF126),2)</f>
        <v>711966.26</v>
      </c>
      <c r="AC126">
        <f t="shared" si="249"/>
        <v>0</v>
      </c>
      <c r="AD126">
        <f t="shared" si="249"/>
        <v>0</v>
      </c>
      <c r="AE126">
        <f t="shared" si="249"/>
        <v>0</v>
      </c>
      <c r="AF126">
        <f t="shared" si="249"/>
        <v>711966.26</v>
      </c>
      <c r="AG126">
        <f>ROUND((AP126),2)</f>
        <v>0</v>
      </c>
      <c r="AH126">
        <f t="shared" si="250"/>
        <v>0</v>
      </c>
      <c r="AI126">
        <f t="shared" si="250"/>
        <v>0</v>
      </c>
      <c r="AJ126">
        <f>(AS126)</f>
        <v>0</v>
      </c>
      <c r="AK126">
        <v>711966.26</v>
      </c>
      <c r="AL126">
        <v>0</v>
      </c>
      <c r="AM126">
        <v>0</v>
      </c>
      <c r="AN126">
        <v>0</v>
      </c>
      <c r="AO126">
        <v>711966.26</v>
      </c>
      <c r="AP126">
        <v>0</v>
      </c>
      <c r="AQ126">
        <v>0</v>
      </c>
      <c r="AR126">
        <v>0</v>
      </c>
      <c r="AS126">
        <v>0</v>
      </c>
      <c r="AT126">
        <v>0</v>
      </c>
      <c r="AU126">
        <v>0</v>
      </c>
      <c r="AV126">
        <v>1</v>
      </c>
      <c r="AW126">
        <v>1</v>
      </c>
      <c r="AZ126">
        <v>1</v>
      </c>
      <c r="BA126">
        <v>1</v>
      </c>
      <c r="BB126">
        <v>1</v>
      </c>
      <c r="BC126">
        <v>1</v>
      </c>
      <c r="BD126" t="s">
        <v>3</v>
      </c>
      <c r="BE126" t="s">
        <v>3</v>
      </c>
      <c r="BF126" t="s">
        <v>3</v>
      </c>
      <c r="BG126" t="s">
        <v>3</v>
      </c>
      <c r="BH126">
        <v>0</v>
      </c>
      <c r="BI126">
        <v>1</v>
      </c>
      <c r="BJ126" t="s">
        <v>3</v>
      </c>
      <c r="BM126">
        <v>1211</v>
      </c>
      <c r="BN126">
        <v>0</v>
      </c>
      <c r="BO126" t="s">
        <v>3</v>
      </c>
      <c r="BP126">
        <v>0</v>
      </c>
      <c r="BQ126">
        <v>8</v>
      </c>
      <c r="BR126">
        <v>0</v>
      </c>
      <c r="BS126">
        <v>1</v>
      </c>
      <c r="BT126">
        <v>1</v>
      </c>
      <c r="BU126">
        <v>1</v>
      </c>
      <c r="BV126">
        <v>1</v>
      </c>
      <c r="BW126">
        <v>1</v>
      </c>
      <c r="BX126">
        <v>1</v>
      </c>
      <c r="BY126" t="s">
        <v>3</v>
      </c>
      <c r="BZ126">
        <v>0</v>
      </c>
      <c r="CA126">
        <v>0</v>
      </c>
      <c r="CE126">
        <v>0</v>
      </c>
      <c r="CF126">
        <v>0</v>
      </c>
      <c r="CG126">
        <v>0</v>
      </c>
      <c r="CH126">
        <v>29</v>
      </c>
      <c r="CI126">
        <v>0</v>
      </c>
      <c r="CJ126">
        <v>0</v>
      </c>
      <c r="CK126">
        <v>0</v>
      </c>
      <c r="CL126">
        <v>0</v>
      </c>
      <c r="CM126">
        <v>0</v>
      </c>
      <c r="CN126" t="s">
        <v>3</v>
      </c>
      <c r="CO126">
        <v>0</v>
      </c>
      <c r="CP126">
        <f>(P126+Q126+S126)</f>
        <v>0</v>
      </c>
      <c r="CQ126">
        <f>AC126*BC126</f>
        <v>0</v>
      </c>
      <c r="CR126">
        <f>((AD126*BB126-(EU126)*BS126)+AE126*BS126)</f>
        <v>0</v>
      </c>
      <c r="CS126">
        <f>AE126*BS126</f>
        <v>0</v>
      </c>
      <c r="CT126">
        <f>AF126*BA126</f>
        <v>711966.26</v>
      </c>
      <c r="CU126">
        <f t="shared" si="251"/>
        <v>0</v>
      </c>
      <c r="CV126">
        <f t="shared" si="251"/>
        <v>0</v>
      </c>
      <c r="CW126">
        <f t="shared" si="251"/>
        <v>0</v>
      </c>
      <c r="CX126">
        <f t="shared" si="251"/>
        <v>0</v>
      </c>
      <c r="CY126">
        <f>(((S126+R126)*FX126)/100)</f>
        <v>0</v>
      </c>
      <c r="CZ126">
        <f>(((S126+R126)*CA126)/100)</f>
        <v>0</v>
      </c>
      <c r="DC126" t="s">
        <v>3</v>
      </c>
      <c r="DD126" t="s">
        <v>3</v>
      </c>
      <c r="DE126" t="s">
        <v>3</v>
      </c>
      <c r="DF126" t="s">
        <v>3</v>
      </c>
      <c r="DG126" t="s">
        <v>3</v>
      </c>
      <c r="DH126" t="s">
        <v>3</v>
      </c>
      <c r="DI126" t="s">
        <v>3</v>
      </c>
      <c r="DJ126" t="s">
        <v>3</v>
      </c>
      <c r="DK126" t="s">
        <v>3</v>
      </c>
      <c r="DL126" t="s">
        <v>3</v>
      </c>
      <c r="DM126" t="s">
        <v>3</v>
      </c>
      <c r="DN126">
        <v>0</v>
      </c>
      <c r="DO126">
        <v>0</v>
      </c>
      <c r="DP126">
        <v>1</v>
      </c>
      <c r="DQ126">
        <v>1</v>
      </c>
      <c r="DU126">
        <v>1013</v>
      </c>
      <c r="DV126" t="s">
        <v>29</v>
      </c>
      <c r="DW126" t="s">
        <v>29</v>
      </c>
      <c r="DX126">
        <v>1</v>
      </c>
      <c r="EE126">
        <v>58262974</v>
      </c>
      <c r="EF126">
        <v>8</v>
      </c>
      <c r="EG126" t="s">
        <v>30</v>
      </c>
      <c r="EH126">
        <v>0</v>
      </c>
      <c r="EI126" t="s">
        <v>3</v>
      </c>
      <c r="EJ126">
        <v>1</v>
      </c>
      <c r="EK126">
        <v>1211</v>
      </c>
      <c r="EL126" t="s">
        <v>31</v>
      </c>
      <c r="EM126" t="s">
        <v>32</v>
      </c>
      <c r="EO126" t="s">
        <v>3</v>
      </c>
      <c r="EQ126">
        <v>0</v>
      </c>
      <c r="ER126">
        <v>711966.26</v>
      </c>
      <c r="ES126">
        <v>0</v>
      </c>
      <c r="ET126">
        <v>0</v>
      </c>
      <c r="EU126">
        <v>0</v>
      </c>
      <c r="EV126">
        <v>711966.26</v>
      </c>
      <c r="EW126">
        <v>0</v>
      </c>
      <c r="EX126">
        <v>0</v>
      </c>
      <c r="EY126">
        <v>0</v>
      </c>
      <c r="FQ126">
        <v>0</v>
      </c>
      <c r="FR126">
        <f>ROUND(IF(AND(BH126=3,BI126=3),P126,0),2)</f>
        <v>0</v>
      </c>
      <c r="FS126">
        <v>0</v>
      </c>
      <c r="FT126" t="s">
        <v>33</v>
      </c>
      <c r="FX126">
        <v>0</v>
      </c>
      <c r="FY126">
        <v>0</v>
      </c>
      <c r="GA126" t="s">
        <v>3</v>
      </c>
      <c r="GD126">
        <v>1</v>
      </c>
      <c r="GF126">
        <v>1136867964</v>
      </c>
      <c r="GG126">
        <v>2</v>
      </c>
      <c r="GH126">
        <v>2</v>
      </c>
      <c r="GI126">
        <v>0</v>
      </c>
      <c r="GJ126">
        <v>0</v>
      </c>
      <c r="GK126">
        <v>0</v>
      </c>
      <c r="GL126">
        <f>ROUND(IF(AND(BH126=3,BI126=3,FS126&lt;&gt;0),P126,0),2)</f>
        <v>0</v>
      </c>
      <c r="GM126">
        <f>ROUND(O126+X126+Y126,2)+GX126</f>
        <v>0</v>
      </c>
      <c r="GN126">
        <f>IF(OR(BI126=0,BI126=1),ROUND(O126+X126+Y126,2),0)</f>
        <v>0</v>
      </c>
      <c r="GO126">
        <f>IF(BI126=2,ROUND(O126+X126+Y126,2),0)</f>
        <v>0</v>
      </c>
      <c r="GP126">
        <f>IF(BI126=4,ROUND(O126+X126+Y126,2)+GX126,0)</f>
        <v>0</v>
      </c>
      <c r="GR126">
        <v>0</v>
      </c>
      <c r="GS126">
        <v>4</v>
      </c>
      <c r="GT126">
        <v>0</v>
      </c>
      <c r="GU126" t="s">
        <v>3</v>
      </c>
      <c r="GV126">
        <f>ROUND((GT126),2)</f>
        <v>0</v>
      </c>
      <c r="GW126">
        <v>1</v>
      </c>
      <c r="GX126">
        <f>ROUND(HC126*I126,2)</f>
        <v>0</v>
      </c>
      <c r="HA126">
        <v>0</v>
      </c>
      <c r="HB126">
        <v>0</v>
      </c>
      <c r="HC126">
        <f>GV126*GW126</f>
        <v>0</v>
      </c>
      <c r="IK126">
        <v>0</v>
      </c>
    </row>
    <row r="127" spans="1:255" x14ac:dyDescent="0.2">
      <c r="A127" s="2">
        <v>19</v>
      </c>
      <c r="B127" s="2">
        <v>1</v>
      </c>
      <c r="C127" s="2"/>
      <c r="D127" s="2"/>
      <c r="E127" s="2"/>
      <c r="F127" s="2" t="s">
        <v>3</v>
      </c>
      <c r="G127" s="2" t="s">
        <v>3</v>
      </c>
      <c r="H127" s="2" t="s">
        <v>3</v>
      </c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>
        <v>1</v>
      </c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  <c r="BS127" s="2"/>
      <c r="BT127" s="2"/>
      <c r="BU127" s="2"/>
      <c r="BV127" s="2"/>
      <c r="BW127" s="2"/>
      <c r="BX127" s="2"/>
      <c r="BY127" s="2"/>
      <c r="BZ127" s="2"/>
      <c r="CA127" s="2"/>
      <c r="CB127" s="2"/>
      <c r="CC127" s="2"/>
      <c r="CD127" s="2"/>
      <c r="CE127" s="2"/>
      <c r="CF127" s="2"/>
      <c r="CG127" s="2"/>
      <c r="CH127" s="2"/>
      <c r="CI127" s="2"/>
      <c r="CJ127" s="2"/>
      <c r="CK127" s="2"/>
      <c r="CL127" s="2"/>
      <c r="CM127" s="2"/>
      <c r="CN127" s="2"/>
      <c r="CO127" s="2"/>
      <c r="CP127" s="2"/>
      <c r="CQ127" s="2"/>
      <c r="CR127" s="2"/>
      <c r="CS127" s="2"/>
      <c r="CT127" s="2"/>
      <c r="CU127" s="2"/>
      <c r="CV127" s="2"/>
      <c r="CW127" s="2"/>
      <c r="CX127" s="2"/>
      <c r="CY127" s="2"/>
      <c r="CZ127" s="2"/>
      <c r="DA127" s="2"/>
      <c r="DB127" s="2"/>
      <c r="DC127" s="2"/>
      <c r="DD127" s="2"/>
      <c r="DE127" s="2"/>
      <c r="DF127" s="2"/>
      <c r="DG127" s="2"/>
      <c r="DH127" s="2"/>
      <c r="DI127" s="2"/>
      <c r="DJ127" s="2"/>
      <c r="DK127" s="2"/>
      <c r="DL127" s="2"/>
      <c r="DM127" s="2"/>
      <c r="DN127" s="2"/>
      <c r="DO127" s="2"/>
      <c r="DP127" s="2"/>
      <c r="DQ127" s="2"/>
      <c r="DR127" s="2"/>
      <c r="DS127" s="2"/>
      <c r="DT127" s="2"/>
      <c r="DU127" s="2"/>
      <c r="DV127" s="2"/>
      <c r="DW127" s="2"/>
      <c r="DX127" s="2"/>
      <c r="DY127" s="2"/>
      <c r="DZ127" s="2"/>
      <c r="EA127" s="2"/>
      <c r="EB127" s="2"/>
      <c r="EC127" s="2"/>
      <c r="ED127" s="2"/>
      <c r="EE127" s="2"/>
      <c r="EF127" s="2"/>
      <c r="EG127" s="2"/>
      <c r="EH127" s="2"/>
      <c r="EI127" s="2"/>
      <c r="EJ127" s="2"/>
      <c r="EK127" s="2"/>
      <c r="EL127" s="2"/>
      <c r="EM127" s="2"/>
      <c r="EN127" s="2"/>
      <c r="EO127" s="2"/>
      <c r="EP127" s="2"/>
      <c r="EQ127" s="2"/>
      <c r="ER127" s="2"/>
      <c r="ES127" s="2"/>
      <c r="ET127" s="2"/>
      <c r="EU127" s="2"/>
      <c r="EV127" s="2"/>
      <c r="EW127" s="2"/>
      <c r="EX127" s="2"/>
      <c r="EY127" s="2"/>
      <c r="EZ127" s="2"/>
      <c r="FA127" s="2"/>
      <c r="FB127" s="2"/>
      <c r="FC127" s="2"/>
      <c r="FD127" s="2"/>
      <c r="FE127" s="2"/>
      <c r="FF127" s="2"/>
      <c r="FG127" s="2"/>
      <c r="FH127" s="2"/>
      <c r="FI127" s="2"/>
      <c r="FJ127" s="2"/>
      <c r="FK127" s="2"/>
      <c r="FL127" s="2"/>
      <c r="FM127" s="2"/>
      <c r="FN127" s="2"/>
      <c r="FO127" s="2"/>
      <c r="FP127" s="2"/>
      <c r="FQ127" s="2"/>
      <c r="FR127" s="2"/>
      <c r="FS127" s="2"/>
      <c r="FT127" s="2"/>
      <c r="FU127" s="2"/>
      <c r="FV127" s="2"/>
      <c r="FW127" s="2"/>
      <c r="FX127" s="2"/>
      <c r="FY127" s="2"/>
      <c r="FZ127" s="2"/>
      <c r="GA127" s="2"/>
      <c r="GB127" s="2"/>
      <c r="GC127" s="2"/>
      <c r="GD127" s="2"/>
      <c r="GE127" s="2"/>
      <c r="GF127" s="2"/>
      <c r="GG127" s="2"/>
      <c r="GH127" s="2"/>
      <c r="GI127" s="2"/>
      <c r="GJ127" s="2"/>
      <c r="GK127" s="2"/>
      <c r="GL127" s="2"/>
      <c r="GM127" s="2"/>
      <c r="GN127" s="2"/>
      <c r="GO127" s="2"/>
      <c r="GP127" s="2"/>
      <c r="GQ127" s="2"/>
      <c r="GR127" s="2"/>
      <c r="GS127" s="2"/>
      <c r="GT127" s="2"/>
      <c r="GU127" s="2"/>
      <c r="GV127" s="2"/>
      <c r="GW127" s="2"/>
      <c r="GX127" s="2"/>
      <c r="GY127" s="2"/>
      <c r="GZ127" s="2"/>
      <c r="HA127" s="2"/>
      <c r="HB127" s="2"/>
      <c r="HC127" s="2"/>
      <c r="HD127" s="2"/>
      <c r="HE127" s="2"/>
      <c r="HF127" s="2"/>
      <c r="HG127" s="2"/>
      <c r="HH127" s="2"/>
      <c r="HI127" s="2"/>
      <c r="HJ127" s="2"/>
      <c r="HK127" s="2"/>
      <c r="HL127" s="2"/>
      <c r="HM127" s="2"/>
      <c r="HN127" s="2"/>
      <c r="HO127" s="2"/>
      <c r="HP127" s="2"/>
      <c r="HQ127" s="2"/>
      <c r="HR127" s="2"/>
      <c r="HS127" s="2"/>
      <c r="HT127" s="2"/>
      <c r="HU127" s="2"/>
      <c r="HV127" s="2"/>
      <c r="HW127" s="2"/>
      <c r="HX127" s="2"/>
      <c r="HY127" s="2"/>
      <c r="HZ127" s="2"/>
      <c r="IA127" s="2"/>
      <c r="IB127" s="2"/>
      <c r="IC127" s="2"/>
      <c r="ID127" s="2"/>
      <c r="IE127" s="2"/>
      <c r="IF127" s="2"/>
      <c r="IG127" s="2"/>
      <c r="IH127" s="2"/>
      <c r="II127" s="2"/>
      <c r="IJ127" s="2"/>
      <c r="IK127" s="2">
        <v>0</v>
      </c>
      <c r="IL127" s="2"/>
      <c r="IM127" s="2"/>
      <c r="IN127" s="2"/>
      <c r="IO127" s="2"/>
      <c r="IP127" s="2"/>
      <c r="IQ127" s="2"/>
      <c r="IR127" s="2"/>
      <c r="IS127" s="2"/>
      <c r="IT127" s="2"/>
      <c r="IU127" s="2"/>
    </row>
    <row r="128" spans="1:255" x14ac:dyDescent="0.2">
      <c r="A128" s="2">
        <v>17</v>
      </c>
      <c r="B128" s="2">
        <v>1</v>
      </c>
      <c r="C128" s="2"/>
      <c r="D128" s="2"/>
      <c r="E128" s="2" t="s">
        <v>177</v>
      </c>
      <c r="F128" s="2" t="s">
        <v>178</v>
      </c>
      <c r="G128" s="2" t="s">
        <v>179</v>
      </c>
      <c r="H128" s="2" t="s">
        <v>29</v>
      </c>
      <c r="I128" s="2">
        <v>0</v>
      </c>
      <c r="J128" s="2">
        <v>0</v>
      </c>
      <c r="K128" s="2"/>
      <c r="L128" s="2">
        <v>1</v>
      </c>
      <c r="M128" s="2">
        <v>0</v>
      </c>
      <c r="N128" s="2">
        <f t="shared" ref="N128:N149" si="252">ROUND(L128-M128,4)</f>
        <v>1</v>
      </c>
      <c r="O128" s="2">
        <f t="shared" ref="O128:O149" si="253">ROUND(CP128,2)</f>
        <v>0</v>
      </c>
      <c r="P128" s="2">
        <f t="shared" ref="P128:P149" si="254">ROUND(CQ128*I128,2)</f>
        <v>0</v>
      </c>
      <c r="Q128" s="2">
        <f t="shared" ref="Q128:Q149" si="255">ROUND(CR128*I128,2)</f>
        <v>0</v>
      </c>
      <c r="R128" s="2">
        <f t="shared" ref="R128:R149" si="256">ROUND(CS128*I128,2)</f>
        <v>0</v>
      </c>
      <c r="S128" s="2">
        <f t="shared" ref="S128:S149" si="257">ROUND(CT128*I128,2)</f>
        <v>0</v>
      </c>
      <c r="T128" s="2">
        <f t="shared" ref="T128:T149" si="258">ROUND(CU128*I128,2)</f>
        <v>0</v>
      </c>
      <c r="U128" s="2">
        <f t="shared" ref="U128:U149" si="259">CV128*I128</f>
        <v>0</v>
      </c>
      <c r="V128" s="2">
        <f t="shared" ref="V128:V149" si="260">CW128*I128</f>
        <v>0</v>
      </c>
      <c r="W128" s="2">
        <f t="shared" ref="W128:W149" si="261">ROUND(CX128*I128,2)</f>
        <v>0</v>
      </c>
      <c r="X128" s="2">
        <f t="shared" ref="X128:X149" si="262">ROUND(CY128,2)</f>
        <v>0</v>
      </c>
      <c r="Y128" s="2">
        <f t="shared" ref="Y128:Y149" si="263">ROUND(CZ128,2)</f>
        <v>0</v>
      </c>
      <c r="Z128" s="2"/>
      <c r="AA128" s="2">
        <v>58262852</v>
      </c>
      <c r="AB128" s="2">
        <f t="shared" ref="AB128:AB149" si="264">ROUND((AC128+AD128+AF128),2)</f>
        <v>6234286.7400000002</v>
      </c>
      <c r="AC128" s="2">
        <f t="shared" ref="AC128:AC149" si="265">ROUND((ES128),2)</f>
        <v>0</v>
      </c>
      <c r="AD128" s="2">
        <f t="shared" ref="AD128:AD149" si="266">ROUND((ET128),2)</f>
        <v>0</v>
      </c>
      <c r="AE128" s="2">
        <f t="shared" ref="AE128:AE149" si="267">ROUND((EU128),2)</f>
        <v>0</v>
      </c>
      <c r="AF128" s="2">
        <f t="shared" ref="AF128:AF149" si="268">ROUND((EV128),2)</f>
        <v>6234286.7400000002</v>
      </c>
      <c r="AG128" s="2">
        <f t="shared" ref="AG128:AG149" si="269">ROUND((AP128),2)</f>
        <v>0</v>
      </c>
      <c r="AH128" s="2">
        <f t="shared" ref="AH128:AH149" si="270">(EW128)</f>
        <v>0</v>
      </c>
      <c r="AI128" s="2">
        <f t="shared" ref="AI128:AI149" si="271">(EX128)</f>
        <v>0</v>
      </c>
      <c r="AJ128" s="2">
        <f t="shared" ref="AJ128:AJ149" si="272">(AS128)</f>
        <v>0</v>
      </c>
      <c r="AK128" s="2">
        <v>6234286.7400000002</v>
      </c>
      <c r="AL128" s="2">
        <v>0</v>
      </c>
      <c r="AM128" s="2">
        <v>0</v>
      </c>
      <c r="AN128" s="2">
        <v>0</v>
      </c>
      <c r="AO128" s="2">
        <v>6234286.7400000002</v>
      </c>
      <c r="AP128" s="2">
        <v>0</v>
      </c>
      <c r="AQ128" s="2">
        <v>0</v>
      </c>
      <c r="AR128" s="2">
        <v>0</v>
      </c>
      <c r="AS128" s="2">
        <v>0</v>
      </c>
      <c r="AT128" s="2">
        <v>0</v>
      </c>
      <c r="AU128" s="2">
        <v>0</v>
      </c>
      <c r="AV128" s="2">
        <v>1</v>
      </c>
      <c r="AW128" s="2">
        <v>1</v>
      </c>
      <c r="AX128" s="2"/>
      <c r="AY128" s="2"/>
      <c r="AZ128" s="2">
        <v>1</v>
      </c>
      <c r="BA128" s="2">
        <v>1</v>
      </c>
      <c r="BB128" s="2">
        <v>1</v>
      </c>
      <c r="BC128" s="2">
        <v>1</v>
      </c>
      <c r="BD128" s="2" t="s">
        <v>3</v>
      </c>
      <c r="BE128" s="2" t="s">
        <v>3</v>
      </c>
      <c r="BF128" s="2" t="s">
        <v>3</v>
      </c>
      <c r="BG128" s="2" t="s">
        <v>3</v>
      </c>
      <c r="BH128" s="2">
        <v>0</v>
      </c>
      <c r="BI128" s="2">
        <v>4</v>
      </c>
      <c r="BJ128" s="2" t="s">
        <v>3</v>
      </c>
      <c r="BK128" s="2"/>
      <c r="BL128" s="2"/>
      <c r="BM128" s="2">
        <v>0</v>
      </c>
      <c r="BN128" s="2">
        <v>0</v>
      </c>
      <c r="BO128" s="2" t="s">
        <v>3</v>
      </c>
      <c r="BP128" s="2">
        <v>0</v>
      </c>
      <c r="BQ128" s="2">
        <v>1</v>
      </c>
      <c r="BR128" s="2">
        <v>0</v>
      </c>
      <c r="BS128" s="2">
        <v>1</v>
      </c>
      <c r="BT128" s="2">
        <v>1</v>
      </c>
      <c r="BU128" s="2">
        <v>1</v>
      </c>
      <c r="BV128" s="2">
        <v>1</v>
      </c>
      <c r="BW128" s="2">
        <v>1</v>
      </c>
      <c r="BX128" s="2">
        <v>1</v>
      </c>
      <c r="BY128" s="2" t="s">
        <v>3</v>
      </c>
      <c r="BZ128" s="2">
        <v>0</v>
      </c>
      <c r="CA128" s="2">
        <v>0</v>
      </c>
      <c r="CB128" s="2"/>
      <c r="CC128" s="2"/>
      <c r="CD128" s="2"/>
      <c r="CE128" s="2">
        <v>0</v>
      </c>
      <c r="CF128" s="2">
        <v>0</v>
      </c>
      <c r="CG128" s="2">
        <v>0</v>
      </c>
      <c r="CH128" s="2">
        <v>30</v>
      </c>
      <c r="CI128" s="2">
        <v>0</v>
      </c>
      <c r="CJ128" s="2">
        <v>0</v>
      </c>
      <c r="CK128" s="2">
        <v>0</v>
      </c>
      <c r="CL128" s="2">
        <v>0</v>
      </c>
      <c r="CM128" s="2">
        <v>0</v>
      </c>
      <c r="CN128" s="2" t="s">
        <v>3</v>
      </c>
      <c r="CO128" s="2">
        <v>0</v>
      </c>
      <c r="CP128" s="2">
        <f t="shared" ref="CP128:CP149" si="273">(P128+Q128+S128)</f>
        <v>0</v>
      </c>
      <c r="CQ128" s="2">
        <f t="shared" ref="CQ128:CQ149" si="274">AC128*BC128</f>
        <v>0</v>
      </c>
      <c r="CR128" s="2">
        <f t="shared" ref="CR128:CR149" si="275">((AD128*BB128-(EU128)*BS128)+AE128*BS128)</f>
        <v>0</v>
      </c>
      <c r="CS128" s="2">
        <f t="shared" ref="CS128:CS149" si="276">AE128*BS128</f>
        <v>0</v>
      </c>
      <c r="CT128" s="2">
        <f t="shared" ref="CT128:CT149" si="277">AF128*BA128</f>
        <v>6234286.7400000002</v>
      </c>
      <c r="CU128" s="2">
        <f t="shared" ref="CU128:CU149" si="278">AG128</f>
        <v>0</v>
      </c>
      <c r="CV128" s="2">
        <f t="shared" ref="CV128:CV149" si="279">AH128</f>
        <v>0</v>
      </c>
      <c r="CW128" s="2">
        <f t="shared" ref="CW128:CW149" si="280">AI128</f>
        <v>0</v>
      </c>
      <c r="CX128" s="2">
        <f t="shared" ref="CX128:CX149" si="281">AJ128</f>
        <v>0</v>
      </c>
      <c r="CY128" s="2">
        <f t="shared" ref="CY128:CY149" si="282">(((S128+R128)*FX128)/100)</f>
        <v>0</v>
      </c>
      <c r="CZ128" s="2">
        <f t="shared" ref="CZ128:CZ149" si="283">(((S128+R128)*CA128)/100)</f>
        <v>0</v>
      </c>
      <c r="DA128" s="2"/>
      <c r="DB128" s="2"/>
      <c r="DC128" s="2" t="s">
        <v>3</v>
      </c>
      <c r="DD128" s="2" t="s">
        <v>3</v>
      </c>
      <c r="DE128" s="2" t="s">
        <v>3</v>
      </c>
      <c r="DF128" s="2" t="s">
        <v>3</v>
      </c>
      <c r="DG128" s="2" t="s">
        <v>3</v>
      </c>
      <c r="DH128" s="2" t="s">
        <v>3</v>
      </c>
      <c r="DI128" s="2" t="s">
        <v>3</v>
      </c>
      <c r="DJ128" s="2" t="s">
        <v>3</v>
      </c>
      <c r="DK128" s="2" t="s">
        <v>3</v>
      </c>
      <c r="DL128" s="2" t="s">
        <v>3</v>
      </c>
      <c r="DM128" s="2" t="s">
        <v>3</v>
      </c>
      <c r="DN128" s="2">
        <v>0</v>
      </c>
      <c r="DO128" s="2">
        <v>0</v>
      </c>
      <c r="DP128" s="2">
        <v>1</v>
      </c>
      <c r="DQ128" s="2">
        <v>1</v>
      </c>
      <c r="DR128" s="2"/>
      <c r="DS128" s="2"/>
      <c r="DT128" s="2"/>
      <c r="DU128" s="2">
        <v>1013</v>
      </c>
      <c r="DV128" s="2" t="s">
        <v>29</v>
      </c>
      <c r="DW128" s="2" t="s">
        <v>29</v>
      </c>
      <c r="DX128" s="2">
        <v>1</v>
      </c>
      <c r="DY128" s="2"/>
      <c r="DZ128" s="2"/>
      <c r="EA128" s="2"/>
      <c r="EB128" s="2"/>
      <c r="EC128" s="2"/>
      <c r="ED128" s="2"/>
      <c r="EE128" s="2">
        <v>24298698</v>
      </c>
      <c r="EF128" s="2">
        <v>1</v>
      </c>
      <c r="EG128" s="2" t="s">
        <v>180</v>
      </c>
      <c r="EH128" s="2">
        <v>0</v>
      </c>
      <c r="EI128" s="2" t="s">
        <v>3</v>
      </c>
      <c r="EJ128" s="2">
        <v>4</v>
      </c>
      <c r="EK128" s="2">
        <v>0</v>
      </c>
      <c r="EL128" s="2" t="s">
        <v>180</v>
      </c>
      <c r="EM128" s="2" t="s">
        <v>181</v>
      </c>
      <c r="EN128" s="2"/>
      <c r="EO128" s="2" t="s">
        <v>3</v>
      </c>
      <c r="EP128" s="2"/>
      <c r="EQ128" s="2">
        <v>0</v>
      </c>
      <c r="ER128" s="2">
        <v>6234286.7400000002</v>
      </c>
      <c r="ES128" s="2">
        <v>0</v>
      </c>
      <c r="ET128" s="2">
        <v>0</v>
      </c>
      <c r="EU128" s="2">
        <v>0</v>
      </c>
      <c r="EV128" s="2">
        <v>6234286.7400000002</v>
      </c>
      <c r="EW128" s="2">
        <v>0</v>
      </c>
      <c r="EX128" s="2">
        <v>0</v>
      </c>
      <c r="EY128" s="2">
        <v>0</v>
      </c>
      <c r="EZ128" s="2"/>
      <c r="FA128" s="2"/>
      <c r="FB128" s="2"/>
      <c r="FC128" s="2"/>
      <c r="FD128" s="2"/>
      <c r="FE128" s="2"/>
      <c r="FF128" s="2"/>
      <c r="FG128" s="2"/>
      <c r="FH128" s="2"/>
      <c r="FI128" s="2"/>
      <c r="FJ128" s="2"/>
      <c r="FK128" s="2"/>
      <c r="FL128" s="2"/>
      <c r="FM128" s="2"/>
      <c r="FN128" s="2"/>
      <c r="FO128" s="2"/>
      <c r="FP128" s="2"/>
      <c r="FQ128" s="2">
        <v>0</v>
      </c>
      <c r="FR128" s="2">
        <f t="shared" ref="FR128:FR149" si="284">ROUND(IF(AND(BH128=3,BI128=3),P128,0),2)</f>
        <v>0</v>
      </c>
      <c r="FS128" s="2">
        <v>0</v>
      </c>
      <c r="FT128" s="2" t="s">
        <v>33</v>
      </c>
      <c r="FU128" s="2"/>
      <c r="FV128" s="2"/>
      <c r="FW128" s="2"/>
      <c r="FX128" s="2">
        <v>0</v>
      </c>
      <c r="FY128" s="2">
        <v>0</v>
      </c>
      <c r="FZ128" s="2"/>
      <c r="GA128" s="2" t="s">
        <v>3</v>
      </c>
      <c r="GB128" s="2"/>
      <c r="GC128" s="2"/>
      <c r="GD128" s="2">
        <v>1</v>
      </c>
      <c r="GE128" s="2"/>
      <c r="GF128" s="2">
        <v>531224787</v>
      </c>
      <c r="GG128" s="2">
        <v>2</v>
      </c>
      <c r="GH128" s="2">
        <v>2</v>
      </c>
      <c r="GI128" s="2">
        <v>-2</v>
      </c>
      <c r="GJ128" s="2">
        <v>0</v>
      </c>
      <c r="GK128" s="2">
        <v>0</v>
      </c>
      <c r="GL128" s="2">
        <f t="shared" ref="GL128:GL149" si="285">ROUND(IF(AND(BH128=3,BI128=3,FS128&lt;&gt;0),P128,0),2)</f>
        <v>0</v>
      </c>
      <c r="GM128" s="2">
        <f t="shared" ref="GM128:GM149" si="286">ROUND(O128+X128+Y128,2)+GX128</f>
        <v>0</v>
      </c>
      <c r="GN128" s="2">
        <f t="shared" ref="GN128:GN149" si="287">IF(OR(BI128=0,BI128=1),ROUND(O128+X128+Y128,2),0)</f>
        <v>0</v>
      </c>
      <c r="GO128" s="2">
        <f t="shared" ref="GO128:GO149" si="288">IF(BI128=2,ROUND(O128+X128+Y128,2),0)</f>
        <v>0</v>
      </c>
      <c r="GP128" s="2">
        <f t="shared" ref="GP128:GP149" si="289">IF(BI128=4,ROUND(O128+X128+Y128,2)+GX128,0)</f>
        <v>0</v>
      </c>
      <c r="GQ128" s="2"/>
      <c r="GR128" s="2">
        <v>0</v>
      </c>
      <c r="GS128" s="2">
        <v>3</v>
      </c>
      <c r="GT128" s="2">
        <v>0</v>
      </c>
      <c r="GU128" s="2" t="s">
        <v>3</v>
      </c>
      <c r="GV128" s="2">
        <f t="shared" ref="GV128:GV149" si="290">ROUND((GT128),2)</f>
        <v>0</v>
      </c>
      <c r="GW128" s="2">
        <v>1</v>
      </c>
      <c r="GX128" s="2">
        <f t="shared" ref="GX128:GX149" si="291">ROUND(HC128*I128,2)</f>
        <v>0</v>
      </c>
      <c r="GY128" s="2"/>
      <c r="GZ128" s="2"/>
      <c r="HA128" s="2">
        <v>0</v>
      </c>
      <c r="HB128" s="2">
        <v>0</v>
      </c>
      <c r="HC128" s="2">
        <f t="shared" ref="HC128:HC149" si="292">GV128*GW128</f>
        <v>0</v>
      </c>
      <c r="HD128" s="2"/>
      <c r="HE128" s="2"/>
      <c r="HF128" s="2"/>
      <c r="HG128" s="2"/>
      <c r="HH128" s="2"/>
      <c r="HI128" s="2"/>
      <c r="HJ128" s="2"/>
      <c r="HK128" s="2"/>
      <c r="HL128" s="2"/>
      <c r="HM128" s="2"/>
      <c r="HN128" s="2"/>
      <c r="HO128" s="2"/>
      <c r="HP128" s="2"/>
      <c r="HQ128" s="2"/>
      <c r="HR128" s="2"/>
      <c r="HS128" s="2"/>
      <c r="HT128" s="2"/>
      <c r="HU128" s="2"/>
      <c r="HV128" s="2"/>
      <c r="HW128" s="2"/>
      <c r="HX128" s="2"/>
      <c r="HY128" s="2"/>
      <c r="HZ128" s="2"/>
      <c r="IA128" s="2"/>
      <c r="IB128" s="2"/>
      <c r="IC128" s="2"/>
      <c r="ID128" s="2"/>
      <c r="IE128" s="2"/>
      <c r="IF128" s="2"/>
      <c r="IG128" s="2"/>
      <c r="IH128" s="2"/>
      <c r="II128" s="2"/>
      <c r="IJ128" s="2"/>
      <c r="IK128" s="2">
        <v>0</v>
      </c>
      <c r="IL128" s="2"/>
      <c r="IM128" s="2"/>
      <c r="IN128" s="2"/>
      <c r="IO128" s="2"/>
      <c r="IP128" s="2"/>
      <c r="IQ128" s="2"/>
      <c r="IR128" s="2"/>
      <c r="IS128" s="2"/>
      <c r="IT128" s="2"/>
      <c r="IU128" s="2"/>
    </row>
    <row r="129" spans="1:255" x14ac:dyDescent="0.2">
      <c r="A129">
        <v>17</v>
      </c>
      <c r="B129">
        <v>1</v>
      </c>
      <c r="E129" t="s">
        <v>177</v>
      </c>
      <c r="F129" t="s">
        <v>178</v>
      </c>
      <c r="G129" t="s">
        <v>179</v>
      </c>
      <c r="H129" t="s">
        <v>29</v>
      </c>
      <c r="I129">
        <v>0</v>
      </c>
      <c r="J129">
        <v>0</v>
      </c>
      <c r="L129">
        <v>1</v>
      </c>
      <c r="M129">
        <v>0</v>
      </c>
      <c r="N129">
        <f t="shared" si="252"/>
        <v>1</v>
      </c>
      <c r="O129">
        <f t="shared" si="253"/>
        <v>0</v>
      </c>
      <c r="P129">
        <f t="shared" si="254"/>
        <v>0</v>
      </c>
      <c r="Q129">
        <f t="shared" si="255"/>
        <v>0</v>
      </c>
      <c r="R129">
        <f t="shared" si="256"/>
        <v>0</v>
      </c>
      <c r="S129">
        <f t="shared" si="257"/>
        <v>0</v>
      </c>
      <c r="T129">
        <f t="shared" si="258"/>
        <v>0</v>
      </c>
      <c r="U129">
        <f t="shared" si="259"/>
        <v>0</v>
      </c>
      <c r="V129">
        <f t="shared" si="260"/>
        <v>0</v>
      </c>
      <c r="W129">
        <f t="shared" si="261"/>
        <v>0</v>
      </c>
      <c r="X129">
        <f t="shared" si="262"/>
        <v>0</v>
      </c>
      <c r="Y129">
        <f t="shared" si="263"/>
        <v>0</v>
      </c>
      <c r="AA129">
        <v>58262851</v>
      </c>
      <c r="AB129">
        <f t="shared" si="264"/>
        <v>6234286.7400000002</v>
      </c>
      <c r="AC129">
        <f t="shared" si="265"/>
        <v>0</v>
      </c>
      <c r="AD129">
        <f t="shared" si="266"/>
        <v>0</v>
      </c>
      <c r="AE129">
        <f t="shared" si="267"/>
        <v>0</v>
      </c>
      <c r="AF129">
        <f t="shared" si="268"/>
        <v>6234286.7400000002</v>
      </c>
      <c r="AG129">
        <f t="shared" si="269"/>
        <v>0</v>
      </c>
      <c r="AH129">
        <f t="shared" si="270"/>
        <v>0</v>
      </c>
      <c r="AI129">
        <f t="shared" si="271"/>
        <v>0</v>
      </c>
      <c r="AJ129">
        <f t="shared" si="272"/>
        <v>0</v>
      </c>
      <c r="AK129">
        <v>6234286.7400000002</v>
      </c>
      <c r="AL129">
        <v>0</v>
      </c>
      <c r="AM129">
        <v>0</v>
      </c>
      <c r="AN129">
        <v>0</v>
      </c>
      <c r="AO129">
        <v>6234286.7400000002</v>
      </c>
      <c r="AP129">
        <v>0</v>
      </c>
      <c r="AQ129">
        <v>0</v>
      </c>
      <c r="AR129">
        <v>0</v>
      </c>
      <c r="AS129">
        <v>0</v>
      </c>
      <c r="AT129">
        <v>0</v>
      </c>
      <c r="AU129">
        <v>0</v>
      </c>
      <c r="AV129">
        <v>1</v>
      </c>
      <c r="AW129">
        <v>1</v>
      </c>
      <c r="AZ129">
        <v>1</v>
      </c>
      <c r="BA129">
        <v>1</v>
      </c>
      <c r="BB129">
        <v>1</v>
      </c>
      <c r="BC129">
        <v>1</v>
      </c>
      <c r="BD129" t="s">
        <v>3</v>
      </c>
      <c r="BE129" t="s">
        <v>3</v>
      </c>
      <c r="BF129" t="s">
        <v>3</v>
      </c>
      <c r="BG129" t="s">
        <v>3</v>
      </c>
      <c r="BH129">
        <v>0</v>
      </c>
      <c r="BI129">
        <v>4</v>
      </c>
      <c r="BJ129" t="s">
        <v>3</v>
      </c>
      <c r="BM129">
        <v>0</v>
      </c>
      <c r="BN129">
        <v>0</v>
      </c>
      <c r="BO129" t="s">
        <v>3</v>
      </c>
      <c r="BP129">
        <v>0</v>
      </c>
      <c r="BQ129">
        <v>1</v>
      </c>
      <c r="BR129">
        <v>0</v>
      </c>
      <c r="BS129">
        <v>1</v>
      </c>
      <c r="BT129">
        <v>1</v>
      </c>
      <c r="BU129">
        <v>1</v>
      </c>
      <c r="BV129">
        <v>1</v>
      </c>
      <c r="BW129">
        <v>1</v>
      </c>
      <c r="BX129">
        <v>1</v>
      </c>
      <c r="BY129" t="s">
        <v>3</v>
      </c>
      <c r="BZ129">
        <v>0</v>
      </c>
      <c r="CA129">
        <v>0</v>
      </c>
      <c r="CE129">
        <v>0</v>
      </c>
      <c r="CF129">
        <v>0</v>
      </c>
      <c r="CG129">
        <v>0</v>
      </c>
      <c r="CH129">
        <v>30</v>
      </c>
      <c r="CI129">
        <v>0</v>
      </c>
      <c r="CJ129">
        <v>0</v>
      </c>
      <c r="CK129">
        <v>0</v>
      </c>
      <c r="CL129">
        <v>0</v>
      </c>
      <c r="CM129">
        <v>0</v>
      </c>
      <c r="CN129" t="s">
        <v>3</v>
      </c>
      <c r="CO129">
        <v>0</v>
      </c>
      <c r="CP129">
        <f t="shared" si="273"/>
        <v>0</v>
      </c>
      <c r="CQ129">
        <f t="shared" si="274"/>
        <v>0</v>
      </c>
      <c r="CR129">
        <f t="shared" si="275"/>
        <v>0</v>
      </c>
      <c r="CS129">
        <f t="shared" si="276"/>
        <v>0</v>
      </c>
      <c r="CT129">
        <f t="shared" si="277"/>
        <v>6234286.7400000002</v>
      </c>
      <c r="CU129">
        <f t="shared" si="278"/>
        <v>0</v>
      </c>
      <c r="CV129">
        <f t="shared" si="279"/>
        <v>0</v>
      </c>
      <c r="CW129">
        <f t="shared" si="280"/>
        <v>0</v>
      </c>
      <c r="CX129">
        <f t="shared" si="281"/>
        <v>0</v>
      </c>
      <c r="CY129">
        <f t="shared" si="282"/>
        <v>0</v>
      </c>
      <c r="CZ129">
        <f t="shared" si="283"/>
        <v>0</v>
      </c>
      <c r="DC129" t="s">
        <v>3</v>
      </c>
      <c r="DD129" t="s">
        <v>3</v>
      </c>
      <c r="DE129" t="s">
        <v>3</v>
      </c>
      <c r="DF129" t="s">
        <v>3</v>
      </c>
      <c r="DG129" t="s">
        <v>3</v>
      </c>
      <c r="DH129" t="s">
        <v>3</v>
      </c>
      <c r="DI129" t="s">
        <v>3</v>
      </c>
      <c r="DJ129" t="s">
        <v>3</v>
      </c>
      <c r="DK129" t="s">
        <v>3</v>
      </c>
      <c r="DL129" t="s">
        <v>3</v>
      </c>
      <c r="DM129" t="s">
        <v>3</v>
      </c>
      <c r="DN129">
        <v>0</v>
      </c>
      <c r="DO129">
        <v>0</v>
      </c>
      <c r="DP129">
        <v>1</v>
      </c>
      <c r="DQ129">
        <v>1</v>
      </c>
      <c r="DU129">
        <v>1013</v>
      </c>
      <c r="DV129" t="s">
        <v>29</v>
      </c>
      <c r="DW129" t="s">
        <v>29</v>
      </c>
      <c r="DX129">
        <v>1</v>
      </c>
      <c r="EE129">
        <v>24298698</v>
      </c>
      <c r="EF129">
        <v>1</v>
      </c>
      <c r="EG129" t="s">
        <v>180</v>
      </c>
      <c r="EH129">
        <v>0</v>
      </c>
      <c r="EI129" t="s">
        <v>3</v>
      </c>
      <c r="EJ129">
        <v>4</v>
      </c>
      <c r="EK129">
        <v>0</v>
      </c>
      <c r="EL129" t="s">
        <v>180</v>
      </c>
      <c r="EM129" t="s">
        <v>181</v>
      </c>
      <c r="EO129" t="s">
        <v>3</v>
      </c>
      <c r="EQ129">
        <v>0</v>
      </c>
      <c r="ER129">
        <v>6234286.7400000002</v>
      </c>
      <c r="ES129">
        <v>0</v>
      </c>
      <c r="ET129">
        <v>0</v>
      </c>
      <c r="EU129">
        <v>0</v>
      </c>
      <c r="EV129">
        <v>6234286.7400000002</v>
      </c>
      <c r="EW129">
        <v>0</v>
      </c>
      <c r="EX129">
        <v>0</v>
      </c>
      <c r="EY129">
        <v>0</v>
      </c>
      <c r="FQ129">
        <v>0</v>
      </c>
      <c r="FR129">
        <f t="shared" si="284"/>
        <v>0</v>
      </c>
      <c r="FS129">
        <v>0</v>
      </c>
      <c r="FT129" t="s">
        <v>33</v>
      </c>
      <c r="FX129">
        <v>0</v>
      </c>
      <c r="FY129">
        <v>0</v>
      </c>
      <c r="GA129" t="s">
        <v>3</v>
      </c>
      <c r="GD129">
        <v>1</v>
      </c>
      <c r="GF129">
        <v>531224787</v>
      </c>
      <c r="GG129">
        <v>2</v>
      </c>
      <c r="GH129">
        <v>2</v>
      </c>
      <c r="GI129">
        <v>-2</v>
      </c>
      <c r="GJ129">
        <v>0</v>
      </c>
      <c r="GK129">
        <v>0</v>
      </c>
      <c r="GL129">
        <f t="shared" si="285"/>
        <v>0</v>
      </c>
      <c r="GM129">
        <f t="shared" si="286"/>
        <v>0</v>
      </c>
      <c r="GN129">
        <f t="shared" si="287"/>
        <v>0</v>
      </c>
      <c r="GO129">
        <f t="shared" si="288"/>
        <v>0</v>
      </c>
      <c r="GP129">
        <f t="shared" si="289"/>
        <v>0</v>
      </c>
      <c r="GR129">
        <v>0</v>
      </c>
      <c r="GS129">
        <v>3</v>
      </c>
      <c r="GT129">
        <v>0</v>
      </c>
      <c r="GU129" t="s">
        <v>3</v>
      </c>
      <c r="GV129">
        <f t="shared" si="290"/>
        <v>0</v>
      </c>
      <c r="GW129">
        <v>1</v>
      </c>
      <c r="GX129">
        <f t="shared" si="291"/>
        <v>0</v>
      </c>
      <c r="HA129">
        <v>0</v>
      </c>
      <c r="HB129">
        <v>0</v>
      </c>
      <c r="HC129">
        <f t="shared" si="292"/>
        <v>0</v>
      </c>
      <c r="IK129">
        <v>0</v>
      </c>
    </row>
    <row r="130" spans="1:255" x14ac:dyDescent="0.2">
      <c r="A130" s="2">
        <v>17</v>
      </c>
      <c r="B130" s="2">
        <v>1</v>
      </c>
      <c r="C130" s="2"/>
      <c r="D130" s="2"/>
      <c r="E130" s="2" t="s">
        <v>182</v>
      </c>
      <c r="F130" s="2" t="s">
        <v>183</v>
      </c>
      <c r="G130" s="2" t="s">
        <v>184</v>
      </c>
      <c r="H130" s="2" t="s">
        <v>29</v>
      </c>
      <c r="I130" s="2">
        <v>0</v>
      </c>
      <c r="J130" s="2">
        <v>0</v>
      </c>
      <c r="K130" s="2"/>
      <c r="L130" s="2">
        <v>1</v>
      </c>
      <c r="M130" s="2">
        <v>0</v>
      </c>
      <c r="N130" s="2">
        <f t="shared" si="252"/>
        <v>1</v>
      </c>
      <c r="O130" s="2">
        <f t="shared" si="253"/>
        <v>0</v>
      </c>
      <c r="P130" s="2">
        <f t="shared" si="254"/>
        <v>0</v>
      </c>
      <c r="Q130" s="2">
        <f t="shared" si="255"/>
        <v>0</v>
      </c>
      <c r="R130" s="2">
        <f t="shared" si="256"/>
        <v>0</v>
      </c>
      <c r="S130" s="2">
        <f t="shared" si="257"/>
        <v>0</v>
      </c>
      <c r="T130" s="2">
        <f t="shared" si="258"/>
        <v>0</v>
      </c>
      <c r="U130" s="2">
        <f t="shared" si="259"/>
        <v>0</v>
      </c>
      <c r="V130" s="2">
        <f t="shared" si="260"/>
        <v>0</v>
      </c>
      <c r="W130" s="2">
        <f t="shared" si="261"/>
        <v>0</v>
      </c>
      <c r="X130" s="2">
        <f t="shared" si="262"/>
        <v>0</v>
      </c>
      <c r="Y130" s="2">
        <f t="shared" si="263"/>
        <v>0</v>
      </c>
      <c r="Z130" s="2"/>
      <c r="AA130" s="2">
        <v>58262852</v>
      </c>
      <c r="AB130" s="2">
        <f t="shared" si="264"/>
        <v>8934390.1899999995</v>
      </c>
      <c r="AC130" s="2">
        <f t="shared" si="265"/>
        <v>0</v>
      </c>
      <c r="AD130" s="2">
        <f t="shared" si="266"/>
        <v>0</v>
      </c>
      <c r="AE130" s="2">
        <f t="shared" si="267"/>
        <v>0</v>
      </c>
      <c r="AF130" s="2">
        <f t="shared" si="268"/>
        <v>8934390.1899999995</v>
      </c>
      <c r="AG130" s="2">
        <f t="shared" si="269"/>
        <v>0</v>
      </c>
      <c r="AH130" s="2">
        <f t="shared" si="270"/>
        <v>0</v>
      </c>
      <c r="AI130" s="2">
        <f t="shared" si="271"/>
        <v>0</v>
      </c>
      <c r="AJ130" s="2">
        <f t="shared" si="272"/>
        <v>0</v>
      </c>
      <c r="AK130" s="2">
        <v>8934390.1899999995</v>
      </c>
      <c r="AL130" s="2">
        <v>0</v>
      </c>
      <c r="AM130" s="2">
        <v>0</v>
      </c>
      <c r="AN130" s="2">
        <v>0</v>
      </c>
      <c r="AO130" s="2">
        <v>8934390.1899999995</v>
      </c>
      <c r="AP130" s="2">
        <v>0</v>
      </c>
      <c r="AQ130" s="2">
        <v>0</v>
      </c>
      <c r="AR130" s="2">
        <v>0</v>
      </c>
      <c r="AS130" s="2">
        <v>0</v>
      </c>
      <c r="AT130" s="2">
        <v>0</v>
      </c>
      <c r="AU130" s="2">
        <v>0</v>
      </c>
      <c r="AV130" s="2">
        <v>1</v>
      </c>
      <c r="AW130" s="2">
        <v>1</v>
      </c>
      <c r="AX130" s="2"/>
      <c r="AY130" s="2"/>
      <c r="AZ130" s="2">
        <v>1</v>
      </c>
      <c r="BA130" s="2">
        <v>1</v>
      </c>
      <c r="BB130" s="2">
        <v>1</v>
      </c>
      <c r="BC130" s="2">
        <v>1</v>
      </c>
      <c r="BD130" s="2" t="s">
        <v>3</v>
      </c>
      <c r="BE130" s="2" t="s">
        <v>3</v>
      </c>
      <c r="BF130" s="2" t="s">
        <v>3</v>
      </c>
      <c r="BG130" s="2" t="s">
        <v>3</v>
      </c>
      <c r="BH130" s="2">
        <v>0</v>
      </c>
      <c r="BI130" s="2">
        <v>1</v>
      </c>
      <c r="BJ130" s="2" t="s">
        <v>3</v>
      </c>
      <c r="BK130" s="2"/>
      <c r="BL130" s="2"/>
      <c r="BM130" s="2">
        <v>1211</v>
      </c>
      <c r="BN130" s="2">
        <v>0</v>
      </c>
      <c r="BO130" s="2" t="s">
        <v>3</v>
      </c>
      <c r="BP130" s="2">
        <v>0</v>
      </c>
      <c r="BQ130" s="2">
        <v>8</v>
      </c>
      <c r="BR130" s="2">
        <v>0</v>
      </c>
      <c r="BS130" s="2">
        <v>1</v>
      </c>
      <c r="BT130" s="2">
        <v>1</v>
      </c>
      <c r="BU130" s="2">
        <v>1</v>
      </c>
      <c r="BV130" s="2">
        <v>1</v>
      </c>
      <c r="BW130" s="2">
        <v>1</v>
      </c>
      <c r="BX130" s="2">
        <v>1</v>
      </c>
      <c r="BY130" s="2" t="s">
        <v>3</v>
      </c>
      <c r="BZ130" s="2">
        <v>0</v>
      </c>
      <c r="CA130" s="2">
        <v>0</v>
      </c>
      <c r="CB130" s="2"/>
      <c r="CC130" s="2"/>
      <c r="CD130" s="2"/>
      <c r="CE130" s="2">
        <v>0</v>
      </c>
      <c r="CF130" s="2">
        <v>0</v>
      </c>
      <c r="CG130" s="2">
        <v>0</v>
      </c>
      <c r="CH130" s="2">
        <v>31</v>
      </c>
      <c r="CI130" s="2">
        <v>0</v>
      </c>
      <c r="CJ130" s="2">
        <v>0</v>
      </c>
      <c r="CK130" s="2">
        <v>0</v>
      </c>
      <c r="CL130" s="2">
        <v>0</v>
      </c>
      <c r="CM130" s="2">
        <v>0</v>
      </c>
      <c r="CN130" s="2" t="s">
        <v>3</v>
      </c>
      <c r="CO130" s="2">
        <v>0</v>
      </c>
      <c r="CP130" s="2">
        <f t="shared" si="273"/>
        <v>0</v>
      </c>
      <c r="CQ130" s="2">
        <f t="shared" si="274"/>
        <v>0</v>
      </c>
      <c r="CR130" s="2">
        <f t="shared" si="275"/>
        <v>0</v>
      </c>
      <c r="CS130" s="2">
        <f t="shared" si="276"/>
        <v>0</v>
      </c>
      <c r="CT130" s="2">
        <f t="shared" si="277"/>
        <v>8934390.1899999995</v>
      </c>
      <c r="CU130" s="2">
        <f t="shared" si="278"/>
        <v>0</v>
      </c>
      <c r="CV130" s="2">
        <f t="shared" si="279"/>
        <v>0</v>
      </c>
      <c r="CW130" s="2">
        <f t="shared" si="280"/>
        <v>0</v>
      </c>
      <c r="CX130" s="2">
        <f t="shared" si="281"/>
        <v>0</v>
      </c>
      <c r="CY130" s="2">
        <f t="shared" si="282"/>
        <v>0</v>
      </c>
      <c r="CZ130" s="2">
        <f t="shared" si="283"/>
        <v>0</v>
      </c>
      <c r="DA130" s="2"/>
      <c r="DB130" s="2"/>
      <c r="DC130" s="2" t="s">
        <v>3</v>
      </c>
      <c r="DD130" s="2" t="s">
        <v>3</v>
      </c>
      <c r="DE130" s="2" t="s">
        <v>3</v>
      </c>
      <c r="DF130" s="2" t="s">
        <v>3</v>
      </c>
      <c r="DG130" s="2" t="s">
        <v>3</v>
      </c>
      <c r="DH130" s="2" t="s">
        <v>3</v>
      </c>
      <c r="DI130" s="2" t="s">
        <v>3</v>
      </c>
      <c r="DJ130" s="2" t="s">
        <v>3</v>
      </c>
      <c r="DK130" s="2" t="s">
        <v>3</v>
      </c>
      <c r="DL130" s="2" t="s">
        <v>3</v>
      </c>
      <c r="DM130" s="2" t="s">
        <v>3</v>
      </c>
      <c r="DN130" s="2">
        <v>0</v>
      </c>
      <c r="DO130" s="2">
        <v>0</v>
      </c>
      <c r="DP130" s="2">
        <v>1</v>
      </c>
      <c r="DQ130" s="2">
        <v>1</v>
      </c>
      <c r="DR130" s="2"/>
      <c r="DS130" s="2"/>
      <c r="DT130" s="2"/>
      <c r="DU130" s="2">
        <v>1013</v>
      </c>
      <c r="DV130" s="2" t="s">
        <v>29</v>
      </c>
      <c r="DW130" s="2" t="s">
        <v>29</v>
      </c>
      <c r="DX130" s="2">
        <v>1</v>
      </c>
      <c r="DY130" s="2"/>
      <c r="DZ130" s="2"/>
      <c r="EA130" s="2"/>
      <c r="EB130" s="2"/>
      <c r="EC130" s="2"/>
      <c r="ED130" s="2"/>
      <c r="EE130" s="2">
        <v>58262974</v>
      </c>
      <c r="EF130" s="2">
        <v>8</v>
      </c>
      <c r="EG130" s="2" t="s">
        <v>30</v>
      </c>
      <c r="EH130" s="2">
        <v>0</v>
      </c>
      <c r="EI130" s="2" t="s">
        <v>3</v>
      </c>
      <c r="EJ130" s="2">
        <v>1</v>
      </c>
      <c r="EK130" s="2">
        <v>1211</v>
      </c>
      <c r="EL130" s="2" t="s">
        <v>31</v>
      </c>
      <c r="EM130" s="2" t="s">
        <v>32</v>
      </c>
      <c r="EN130" s="2"/>
      <c r="EO130" s="2" t="s">
        <v>3</v>
      </c>
      <c r="EP130" s="2"/>
      <c r="EQ130" s="2">
        <v>0</v>
      </c>
      <c r="ER130" s="2">
        <v>8934390.1899999995</v>
      </c>
      <c r="ES130" s="2">
        <v>0</v>
      </c>
      <c r="ET130" s="2">
        <v>0</v>
      </c>
      <c r="EU130" s="2">
        <v>0</v>
      </c>
      <c r="EV130" s="2">
        <v>8934390.1899999995</v>
      </c>
      <c r="EW130" s="2">
        <v>0</v>
      </c>
      <c r="EX130" s="2">
        <v>0</v>
      </c>
      <c r="EY130" s="2">
        <v>0</v>
      </c>
      <c r="EZ130" s="2"/>
      <c r="FA130" s="2"/>
      <c r="FB130" s="2"/>
      <c r="FC130" s="2"/>
      <c r="FD130" s="2"/>
      <c r="FE130" s="2"/>
      <c r="FF130" s="2"/>
      <c r="FG130" s="2"/>
      <c r="FH130" s="2"/>
      <c r="FI130" s="2"/>
      <c r="FJ130" s="2"/>
      <c r="FK130" s="2"/>
      <c r="FL130" s="2"/>
      <c r="FM130" s="2"/>
      <c r="FN130" s="2"/>
      <c r="FO130" s="2"/>
      <c r="FP130" s="2"/>
      <c r="FQ130" s="2">
        <v>0</v>
      </c>
      <c r="FR130" s="2">
        <f t="shared" si="284"/>
        <v>0</v>
      </c>
      <c r="FS130" s="2">
        <v>0</v>
      </c>
      <c r="FT130" s="2" t="s">
        <v>33</v>
      </c>
      <c r="FU130" s="2"/>
      <c r="FV130" s="2"/>
      <c r="FW130" s="2"/>
      <c r="FX130" s="2">
        <v>0</v>
      </c>
      <c r="FY130" s="2">
        <v>0</v>
      </c>
      <c r="FZ130" s="2"/>
      <c r="GA130" s="2" t="s">
        <v>3</v>
      </c>
      <c r="GB130" s="2"/>
      <c r="GC130" s="2"/>
      <c r="GD130" s="2">
        <v>1</v>
      </c>
      <c r="GE130" s="2"/>
      <c r="GF130" s="2">
        <v>1902319039</v>
      </c>
      <c r="GG130" s="2">
        <v>2</v>
      </c>
      <c r="GH130" s="2">
        <v>2</v>
      </c>
      <c r="GI130" s="2">
        <v>0</v>
      </c>
      <c r="GJ130" s="2">
        <v>0</v>
      </c>
      <c r="GK130" s="2">
        <v>0</v>
      </c>
      <c r="GL130" s="2">
        <f t="shared" si="285"/>
        <v>0</v>
      </c>
      <c r="GM130" s="2">
        <f t="shared" si="286"/>
        <v>0</v>
      </c>
      <c r="GN130" s="2">
        <f t="shared" si="287"/>
        <v>0</v>
      </c>
      <c r="GO130" s="2">
        <f t="shared" si="288"/>
        <v>0</v>
      </c>
      <c r="GP130" s="2">
        <f t="shared" si="289"/>
        <v>0</v>
      </c>
      <c r="GQ130" s="2"/>
      <c r="GR130" s="2">
        <v>0</v>
      </c>
      <c r="GS130" s="2">
        <v>4</v>
      </c>
      <c r="GT130" s="2">
        <v>0</v>
      </c>
      <c r="GU130" s="2" t="s">
        <v>3</v>
      </c>
      <c r="GV130" s="2">
        <f t="shared" si="290"/>
        <v>0</v>
      </c>
      <c r="GW130" s="2">
        <v>1</v>
      </c>
      <c r="GX130" s="2">
        <f t="shared" si="291"/>
        <v>0</v>
      </c>
      <c r="GY130" s="2"/>
      <c r="GZ130" s="2"/>
      <c r="HA130" s="2">
        <v>0</v>
      </c>
      <c r="HB130" s="2">
        <v>0</v>
      </c>
      <c r="HC130" s="2">
        <f t="shared" si="292"/>
        <v>0</v>
      </c>
      <c r="HD130" s="2"/>
      <c r="HE130" s="2"/>
      <c r="HF130" s="2"/>
      <c r="HG130" s="2"/>
      <c r="HH130" s="2"/>
      <c r="HI130" s="2"/>
      <c r="HJ130" s="2"/>
      <c r="HK130" s="2"/>
      <c r="HL130" s="2"/>
      <c r="HM130" s="2"/>
      <c r="HN130" s="2"/>
      <c r="HO130" s="2"/>
      <c r="HP130" s="2"/>
      <c r="HQ130" s="2"/>
      <c r="HR130" s="2"/>
      <c r="HS130" s="2"/>
      <c r="HT130" s="2"/>
      <c r="HU130" s="2"/>
      <c r="HV130" s="2"/>
      <c r="HW130" s="2"/>
      <c r="HX130" s="2"/>
      <c r="HY130" s="2"/>
      <c r="HZ130" s="2"/>
      <c r="IA130" s="2"/>
      <c r="IB130" s="2"/>
      <c r="IC130" s="2"/>
      <c r="ID130" s="2"/>
      <c r="IE130" s="2"/>
      <c r="IF130" s="2"/>
      <c r="IG130" s="2"/>
      <c r="IH130" s="2"/>
      <c r="II130" s="2"/>
      <c r="IJ130" s="2"/>
      <c r="IK130" s="2">
        <v>0</v>
      </c>
      <c r="IL130" s="2"/>
      <c r="IM130" s="2"/>
      <c r="IN130" s="2"/>
      <c r="IO130" s="2"/>
      <c r="IP130" s="2"/>
      <c r="IQ130" s="2"/>
      <c r="IR130" s="2"/>
      <c r="IS130" s="2"/>
      <c r="IT130" s="2"/>
      <c r="IU130" s="2"/>
    </row>
    <row r="131" spans="1:255" x14ac:dyDescent="0.2">
      <c r="A131">
        <v>17</v>
      </c>
      <c r="B131">
        <v>1</v>
      </c>
      <c r="E131" t="s">
        <v>182</v>
      </c>
      <c r="F131" t="s">
        <v>183</v>
      </c>
      <c r="G131" t="s">
        <v>184</v>
      </c>
      <c r="H131" t="s">
        <v>29</v>
      </c>
      <c r="I131">
        <v>0</v>
      </c>
      <c r="J131">
        <v>0</v>
      </c>
      <c r="L131">
        <v>1</v>
      </c>
      <c r="M131">
        <v>0</v>
      </c>
      <c r="N131">
        <f t="shared" si="252"/>
        <v>1</v>
      </c>
      <c r="O131">
        <f t="shared" si="253"/>
        <v>0</v>
      </c>
      <c r="P131">
        <f t="shared" si="254"/>
        <v>0</v>
      </c>
      <c r="Q131">
        <f t="shared" si="255"/>
        <v>0</v>
      </c>
      <c r="R131">
        <f t="shared" si="256"/>
        <v>0</v>
      </c>
      <c r="S131">
        <f t="shared" si="257"/>
        <v>0</v>
      </c>
      <c r="T131">
        <f t="shared" si="258"/>
        <v>0</v>
      </c>
      <c r="U131">
        <f t="shared" si="259"/>
        <v>0</v>
      </c>
      <c r="V131">
        <f t="shared" si="260"/>
        <v>0</v>
      </c>
      <c r="W131">
        <f t="shared" si="261"/>
        <v>0</v>
      </c>
      <c r="X131">
        <f t="shared" si="262"/>
        <v>0</v>
      </c>
      <c r="Y131">
        <f t="shared" si="263"/>
        <v>0</v>
      </c>
      <c r="AA131">
        <v>58262851</v>
      </c>
      <c r="AB131">
        <f t="shared" si="264"/>
        <v>8934390.1899999995</v>
      </c>
      <c r="AC131">
        <f t="shared" si="265"/>
        <v>0</v>
      </c>
      <c r="AD131">
        <f t="shared" si="266"/>
        <v>0</v>
      </c>
      <c r="AE131">
        <f t="shared" si="267"/>
        <v>0</v>
      </c>
      <c r="AF131">
        <f t="shared" si="268"/>
        <v>8934390.1899999995</v>
      </c>
      <c r="AG131">
        <f t="shared" si="269"/>
        <v>0</v>
      </c>
      <c r="AH131">
        <f t="shared" si="270"/>
        <v>0</v>
      </c>
      <c r="AI131">
        <f t="shared" si="271"/>
        <v>0</v>
      </c>
      <c r="AJ131">
        <f t="shared" si="272"/>
        <v>0</v>
      </c>
      <c r="AK131">
        <v>8934390.1899999995</v>
      </c>
      <c r="AL131">
        <v>0</v>
      </c>
      <c r="AM131">
        <v>0</v>
      </c>
      <c r="AN131">
        <v>0</v>
      </c>
      <c r="AO131">
        <v>8934390.1899999995</v>
      </c>
      <c r="AP131">
        <v>0</v>
      </c>
      <c r="AQ131">
        <v>0</v>
      </c>
      <c r="AR131">
        <v>0</v>
      </c>
      <c r="AS131">
        <v>0</v>
      </c>
      <c r="AT131">
        <v>0</v>
      </c>
      <c r="AU131">
        <v>0</v>
      </c>
      <c r="AV131">
        <v>1</v>
      </c>
      <c r="AW131">
        <v>1</v>
      </c>
      <c r="AZ131">
        <v>1</v>
      </c>
      <c r="BA131">
        <v>1</v>
      </c>
      <c r="BB131">
        <v>1</v>
      </c>
      <c r="BC131">
        <v>1</v>
      </c>
      <c r="BD131" t="s">
        <v>3</v>
      </c>
      <c r="BE131" t="s">
        <v>3</v>
      </c>
      <c r="BF131" t="s">
        <v>3</v>
      </c>
      <c r="BG131" t="s">
        <v>3</v>
      </c>
      <c r="BH131">
        <v>0</v>
      </c>
      <c r="BI131">
        <v>1</v>
      </c>
      <c r="BJ131" t="s">
        <v>3</v>
      </c>
      <c r="BM131">
        <v>1211</v>
      </c>
      <c r="BN131">
        <v>0</v>
      </c>
      <c r="BO131" t="s">
        <v>3</v>
      </c>
      <c r="BP131">
        <v>0</v>
      </c>
      <c r="BQ131">
        <v>8</v>
      </c>
      <c r="BR131">
        <v>0</v>
      </c>
      <c r="BS131">
        <v>1</v>
      </c>
      <c r="BT131">
        <v>1</v>
      </c>
      <c r="BU131">
        <v>1</v>
      </c>
      <c r="BV131">
        <v>1</v>
      </c>
      <c r="BW131">
        <v>1</v>
      </c>
      <c r="BX131">
        <v>1</v>
      </c>
      <c r="BY131" t="s">
        <v>3</v>
      </c>
      <c r="BZ131">
        <v>0</v>
      </c>
      <c r="CA131">
        <v>0</v>
      </c>
      <c r="CE131">
        <v>0</v>
      </c>
      <c r="CF131">
        <v>0</v>
      </c>
      <c r="CG131">
        <v>0</v>
      </c>
      <c r="CH131">
        <v>31</v>
      </c>
      <c r="CI131">
        <v>0</v>
      </c>
      <c r="CJ131">
        <v>0</v>
      </c>
      <c r="CK131">
        <v>0</v>
      </c>
      <c r="CL131">
        <v>0</v>
      </c>
      <c r="CM131">
        <v>0</v>
      </c>
      <c r="CN131" t="s">
        <v>3</v>
      </c>
      <c r="CO131">
        <v>0</v>
      </c>
      <c r="CP131">
        <f t="shared" si="273"/>
        <v>0</v>
      </c>
      <c r="CQ131">
        <f t="shared" si="274"/>
        <v>0</v>
      </c>
      <c r="CR131">
        <f t="shared" si="275"/>
        <v>0</v>
      </c>
      <c r="CS131">
        <f t="shared" si="276"/>
        <v>0</v>
      </c>
      <c r="CT131">
        <f t="shared" si="277"/>
        <v>8934390.1899999995</v>
      </c>
      <c r="CU131">
        <f t="shared" si="278"/>
        <v>0</v>
      </c>
      <c r="CV131">
        <f t="shared" si="279"/>
        <v>0</v>
      </c>
      <c r="CW131">
        <f t="shared" si="280"/>
        <v>0</v>
      </c>
      <c r="CX131">
        <f t="shared" si="281"/>
        <v>0</v>
      </c>
      <c r="CY131">
        <f t="shared" si="282"/>
        <v>0</v>
      </c>
      <c r="CZ131">
        <f t="shared" si="283"/>
        <v>0</v>
      </c>
      <c r="DC131" t="s">
        <v>3</v>
      </c>
      <c r="DD131" t="s">
        <v>3</v>
      </c>
      <c r="DE131" t="s">
        <v>3</v>
      </c>
      <c r="DF131" t="s">
        <v>3</v>
      </c>
      <c r="DG131" t="s">
        <v>3</v>
      </c>
      <c r="DH131" t="s">
        <v>3</v>
      </c>
      <c r="DI131" t="s">
        <v>3</v>
      </c>
      <c r="DJ131" t="s">
        <v>3</v>
      </c>
      <c r="DK131" t="s">
        <v>3</v>
      </c>
      <c r="DL131" t="s">
        <v>3</v>
      </c>
      <c r="DM131" t="s">
        <v>3</v>
      </c>
      <c r="DN131">
        <v>0</v>
      </c>
      <c r="DO131">
        <v>0</v>
      </c>
      <c r="DP131">
        <v>1</v>
      </c>
      <c r="DQ131">
        <v>1</v>
      </c>
      <c r="DU131">
        <v>1013</v>
      </c>
      <c r="DV131" t="s">
        <v>29</v>
      </c>
      <c r="DW131" t="s">
        <v>29</v>
      </c>
      <c r="DX131">
        <v>1</v>
      </c>
      <c r="EE131">
        <v>58262974</v>
      </c>
      <c r="EF131">
        <v>8</v>
      </c>
      <c r="EG131" t="s">
        <v>30</v>
      </c>
      <c r="EH131">
        <v>0</v>
      </c>
      <c r="EI131" t="s">
        <v>3</v>
      </c>
      <c r="EJ131">
        <v>1</v>
      </c>
      <c r="EK131">
        <v>1211</v>
      </c>
      <c r="EL131" t="s">
        <v>31</v>
      </c>
      <c r="EM131" t="s">
        <v>32</v>
      </c>
      <c r="EO131" t="s">
        <v>3</v>
      </c>
      <c r="EQ131">
        <v>0</v>
      </c>
      <c r="ER131">
        <v>8934390.1899999995</v>
      </c>
      <c r="ES131">
        <v>0</v>
      </c>
      <c r="ET131">
        <v>0</v>
      </c>
      <c r="EU131">
        <v>0</v>
      </c>
      <c r="EV131">
        <v>8934390.1899999995</v>
      </c>
      <c r="EW131">
        <v>0</v>
      </c>
      <c r="EX131">
        <v>0</v>
      </c>
      <c r="EY131">
        <v>0</v>
      </c>
      <c r="FQ131">
        <v>0</v>
      </c>
      <c r="FR131">
        <f t="shared" si="284"/>
        <v>0</v>
      </c>
      <c r="FS131">
        <v>0</v>
      </c>
      <c r="FT131" t="s">
        <v>33</v>
      </c>
      <c r="FX131">
        <v>0</v>
      </c>
      <c r="FY131">
        <v>0</v>
      </c>
      <c r="GA131" t="s">
        <v>3</v>
      </c>
      <c r="GD131">
        <v>1</v>
      </c>
      <c r="GF131">
        <v>1902319039</v>
      </c>
      <c r="GG131">
        <v>2</v>
      </c>
      <c r="GH131">
        <v>2</v>
      </c>
      <c r="GI131">
        <v>0</v>
      </c>
      <c r="GJ131">
        <v>0</v>
      </c>
      <c r="GK131">
        <v>0</v>
      </c>
      <c r="GL131">
        <f t="shared" si="285"/>
        <v>0</v>
      </c>
      <c r="GM131">
        <f t="shared" si="286"/>
        <v>0</v>
      </c>
      <c r="GN131">
        <f t="shared" si="287"/>
        <v>0</v>
      </c>
      <c r="GO131">
        <f t="shared" si="288"/>
        <v>0</v>
      </c>
      <c r="GP131">
        <f t="shared" si="289"/>
        <v>0</v>
      </c>
      <c r="GR131">
        <v>0</v>
      </c>
      <c r="GS131">
        <v>4</v>
      </c>
      <c r="GT131">
        <v>0</v>
      </c>
      <c r="GU131" t="s">
        <v>3</v>
      </c>
      <c r="GV131">
        <f t="shared" si="290"/>
        <v>0</v>
      </c>
      <c r="GW131">
        <v>1</v>
      </c>
      <c r="GX131">
        <f t="shared" si="291"/>
        <v>0</v>
      </c>
      <c r="HA131">
        <v>0</v>
      </c>
      <c r="HB131">
        <v>0</v>
      </c>
      <c r="HC131">
        <f t="shared" si="292"/>
        <v>0</v>
      </c>
      <c r="IK131">
        <v>0</v>
      </c>
    </row>
    <row r="132" spans="1:255" x14ac:dyDescent="0.2">
      <c r="A132" s="2">
        <v>17</v>
      </c>
      <c r="B132" s="2">
        <v>1</v>
      </c>
      <c r="C132" s="2"/>
      <c r="D132" s="2"/>
      <c r="E132" s="2" t="s">
        <v>185</v>
      </c>
      <c r="F132" s="2" t="s">
        <v>186</v>
      </c>
      <c r="G132" s="2" t="s">
        <v>187</v>
      </c>
      <c r="H132" s="2" t="s">
        <v>29</v>
      </c>
      <c r="I132" s="2">
        <v>0</v>
      </c>
      <c r="J132" s="2">
        <v>0</v>
      </c>
      <c r="K132" s="2"/>
      <c r="L132" s="2">
        <v>1</v>
      </c>
      <c r="M132" s="2">
        <v>0</v>
      </c>
      <c r="N132" s="2">
        <f t="shared" si="252"/>
        <v>1</v>
      </c>
      <c r="O132" s="2">
        <f t="shared" si="253"/>
        <v>0</v>
      </c>
      <c r="P132" s="2">
        <f t="shared" si="254"/>
        <v>0</v>
      </c>
      <c r="Q132" s="2">
        <f t="shared" si="255"/>
        <v>0</v>
      </c>
      <c r="R132" s="2">
        <f t="shared" si="256"/>
        <v>0</v>
      </c>
      <c r="S132" s="2">
        <f t="shared" si="257"/>
        <v>0</v>
      </c>
      <c r="T132" s="2">
        <f t="shared" si="258"/>
        <v>0</v>
      </c>
      <c r="U132" s="2">
        <f t="shared" si="259"/>
        <v>0</v>
      </c>
      <c r="V132" s="2">
        <f t="shared" si="260"/>
        <v>0</v>
      </c>
      <c r="W132" s="2">
        <f t="shared" si="261"/>
        <v>0</v>
      </c>
      <c r="X132" s="2">
        <f t="shared" si="262"/>
        <v>0</v>
      </c>
      <c r="Y132" s="2">
        <f t="shared" si="263"/>
        <v>0</v>
      </c>
      <c r="Z132" s="2"/>
      <c r="AA132" s="2">
        <v>58262852</v>
      </c>
      <c r="AB132" s="2">
        <f t="shared" si="264"/>
        <v>6384464</v>
      </c>
      <c r="AC132" s="2">
        <f t="shared" si="265"/>
        <v>0</v>
      </c>
      <c r="AD132" s="2">
        <f t="shared" si="266"/>
        <v>0</v>
      </c>
      <c r="AE132" s="2">
        <f t="shared" si="267"/>
        <v>0</v>
      </c>
      <c r="AF132" s="2">
        <f t="shared" si="268"/>
        <v>6384464</v>
      </c>
      <c r="AG132" s="2">
        <f t="shared" si="269"/>
        <v>0</v>
      </c>
      <c r="AH132" s="2">
        <f t="shared" si="270"/>
        <v>0</v>
      </c>
      <c r="AI132" s="2">
        <f t="shared" si="271"/>
        <v>0</v>
      </c>
      <c r="AJ132" s="2">
        <f t="shared" si="272"/>
        <v>0</v>
      </c>
      <c r="AK132" s="2">
        <v>6384464</v>
      </c>
      <c r="AL132" s="2">
        <v>0</v>
      </c>
      <c r="AM132" s="2">
        <v>0</v>
      </c>
      <c r="AN132" s="2">
        <v>0</v>
      </c>
      <c r="AO132" s="2">
        <v>6384464</v>
      </c>
      <c r="AP132" s="2">
        <v>0</v>
      </c>
      <c r="AQ132" s="2">
        <v>0</v>
      </c>
      <c r="AR132" s="2">
        <v>0</v>
      </c>
      <c r="AS132" s="2">
        <v>0</v>
      </c>
      <c r="AT132" s="2">
        <v>0</v>
      </c>
      <c r="AU132" s="2">
        <v>0</v>
      </c>
      <c r="AV132" s="2">
        <v>1</v>
      </c>
      <c r="AW132" s="2">
        <v>1</v>
      </c>
      <c r="AX132" s="2"/>
      <c r="AY132" s="2"/>
      <c r="AZ132" s="2">
        <v>1</v>
      </c>
      <c r="BA132" s="2">
        <v>1</v>
      </c>
      <c r="BB132" s="2">
        <v>1</v>
      </c>
      <c r="BC132" s="2">
        <v>1</v>
      </c>
      <c r="BD132" s="2" t="s">
        <v>3</v>
      </c>
      <c r="BE132" s="2" t="s">
        <v>3</v>
      </c>
      <c r="BF132" s="2" t="s">
        <v>3</v>
      </c>
      <c r="BG132" s="2" t="s">
        <v>3</v>
      </c>
      <c r="BH132" s="2">
        <v>0</v>
      </c>
      <c r="BI132" s="2">
        <v>1</v>
      </c>
      <c r="BJ132" s="2" t="s">
        <v>3</v>
      </c>
      <c r="BK132" s="2"/>
      <c r="BL132" s="2"/>
      <c r="BM132" s="2">
        <v>1211</v>
      </c>
      <c r="BN132" s="2">
        <v>0</v>
      </c>
      <c r="BO132" s="2" t="s">
        <v>3</v>
      </c>
      <c r="BP132" s="2">
        <v>0</v>
      </c>
      <c r="BQ132" s="2">
        <v>8</v>
      </c>
      <c r="BR132" s="2">
        <v>0</v>
      </c>
      <c r="BS132" s="2">
        <v>1</v>
      </c>
      <c r="BT132" s="2">
        <v>1</v>
      </c>
      <c r="BU132" s="2">
        <v>1</v>
      </c>
      <c r="BV132" s="2">
        <v>1</v>
      </c>
      <c r="BW132" s="2">
        <v>1</v>
      </c>
      <c r="BX132" s="2">
        <v>1</v>
      </c>
      <c r="BY132" s="2" t="s">
        <v>3</v>
      </c>
      <c r="BZ132" s="2">
        <v>0</v>
      </c>
      <c r="CA132" s="2">
        <v>0</v>
      </c>
      <c r="CB132" s="2"/>
      <c r="CC132" s="2"/>
      <c r="CD132" s="2"/>
      <c r="CE132" s="2">
        <v>0</v>
      </c>
      <c r="CF132" s="2">
        <v>0</v>
      </c>
      <c r="CG132" s="2">
        <v>0</v>
      </c>
      <c r="CH132" s="2">
        <v>32</v>
      </c>
      <c r="CI132" s="2">
        <v>0</v>
      </c>
      <c r="CJ132" s="2">
        <v>0</v>
      </c>
      <c r="CK132" s="2">
        <v>0</v>
      </c>
      <c r="CL132" s="2">
        <v>0</v>
      </c>
      <c r="CM132" s="2">
        <v>0</v>
      </c>
      <c r="CN132" s="2" t="s">
        <v>3</v>
      </c>
      <c r="CO132" s="2">
        <v>0</v>
      </c>
      <c r="CP132" s="2">
        <f t="shared" si="273"/>
        <v>0</v>
      </c>
      <c r="CQ132" s="2">
        <f t="shared" si="274"/>
        <v>0</v>
      </c>
      <c r="CR132" s="2">
        <f t="shared" si="275"/>
        <v>0</v>
      </c>
      <c r="CS132" s="2">
        <f t="shared" si="276"/>
        <v>0</v>
      </c>
      <c r="CT132" s="2">
        <f t="shared" si="277"/>
        <v>6384464</v>
      </c>
      <c r="CU132" s="2">
        <f t="shared" si="278"/>
        <v>0</v>
      </c>
      <c r="CV132" s="2">
        <f t="shared" si="279"/>
        <v>0</v>
      </c>
      <c r="CW132" s="2">
        <f t="shared" si="280"/>
        <v>0</v>
      </c>
      <c r="CX132" s="2">
        <f t="shared" si="281"/>
        <v>0</v>
      </c>
      <c r="CY132" s="2">
        <f t="shared" si="282"/>
        <v>0</v>
      </c>
      <c r="CZ132" s="2">
        <f t="shared" si="283"/>
        <v>0</v>
      </c>
      <c r="DA132" s="2"/>
      <c r="DB132" s="2"/>
      <c r="DC132" s="2" t="s">
        <v>3</v>
      </c>
      <c r="DD132" s="2" t="s">
        <v>3</v>
      </c>
      <c r="DE132" s="2" t="s">
        <v>3</v>
      </c>
      <c r="DF132" s="2" t="s">
        <v>3</v>
      </c>
      <c r="DG132" s="2" t="s">
        <v>3</v>
      </c>
      <c r="DH132" s="2" t="s">
        <v>3</v>
      </c>
      <c r="DI132" s="2" t="s">
        <v>3</v>
      </c>
      <c r="DJ132" s="2" t="s">
        <v>3</v>
      </c>
      <c r="DK132" s="2" t="s">
        <v>3</v>
      </c>
      <c r="DL132" s="2" t="s">
        <v>3</v>
      </c>
      <c r="DM132" s="2" t="s">
        <v>3</v>
      </c>
      <c r="DN132" s="2">
        <v>0</v>
      </c>
      <c r="DO132" s="2">
        <v>0</v>
      </c>
      <c r="DP132" s="2">
        <v>1</v>
      </c>
      <c r="DQ132" s="2">
        <v>1</v>
      </c>
      <c r="DR132" s="2"/>
      <c r="DS132" s="2"/>
      <c r="DT132" s="2"/>
      <c r="DU132" s="2">
        <v>1013</v>
      </c>
      <c r="DV132" s="2" t="s">
        <v>29</v>
      </c>
      <c r="DW132" s="2" t="s">
        <v>29</v>
      </c>
      <c r="DX132" s="2">
        <v>1</v>
      </c>
      <c r="DY132" s="2"/>
      <c r="DZ132" s="2"/>
      <c r="EA132" s="2"/>
      <c r="EB132" s="2"/>
      <c r="EC132" s="2"/>
      <c r="ED132" s="2"/>
      <c r="EE132" s="2">
        <v>58262974</v>
      </c>
      <c r="EF132" s="2">
        <v>8</v>
      </c>
      <c r="EG132" s="2" t="s">
        <v>30</v>
      </c>
      <c r="EH132" s="2">
        <v>0</v>
      </c>
      <c r="EI132" s="2" t="s">
        <v>3</v>
      </c>
      <c r="EJ132" s="2">
        <v>1</v>
      </c>
      <c r="EK132" s="2">
        <v>1211</v>
      </c>
      <c r="EL132" s="2" t="s">
        <v>31</v>
      </c>
      <c r="EM132" s="2" t="s">
        <v>32</v>
      </c>
      <c r="EN132" s="2"/>
      <c r="EO132" s="2" t="s">
        <v>3</v>
      </c>
      <c r="EP132" s="2"/>
      <c r="EQ132" s="2">
        <v>0</v>
      </c>
      <c r="ER132" s="2">
        <v>6384464</v>
      </c>
      <c r="ES132" s="2">
        <v>0</v>
      </c>
      <c r="ET132" s="2">
        <v>0</v>
      </c>
      <c r="EU132" s="2">
        <v>0</v>
      </c>
      <c r="EV132" s="2">
        <v>6384464</v>
      </c>
      <c r="EW132" s="2">
        <v>0</v>
      </c>
      <c r="EX132" s="2">
        <v>0</v>
      </c>
      <c r="EY132" s="2">
        <v>0</v>
      </c>
      <c r="EZ132" s="2"/>
      <c r="FA132" s="2"/>
      <c r="FB132" s="2"/>
      <c r="FC132" s="2"/>
      <c r="FD132" s="2"/>
      <c r="FE132" s="2"/>
      <c r="FF132" s="2"/>
      <c r="FG132" s="2"/>
      <c r="FH132" s="2"/>
      <c r="FI132" s="2"/>
      <c r="FJ132" s="2"/>
      <c r="FK132" s="2"/>
      <c r="FL132" s="2"/>
      <c r="FM132" s="2"/>
      <c r="FN132" s="2"/>
      <c r="FO132" s="2"/>
      <c r="FP132" s="2"/>
      <c r="FQ132" s="2">
        <v>0</v>
      </c>
      <c r="FR132" s="2">
        <f t="shared" si="284"/>
        <v>0</v>
      </c>
      <c r="FS132" s="2">
        <v>0</v>
      </c>
      <c r="FT132" s="2" t="s">
        <v>33</v>
      </c>
      <c r="FU132" s="2"/>
      <c r="FV132" s="2"/>
      <c r="FW132" s="2"/>
      <c r="FX132" s="2">
        <v>0</v>
      </c>
      <c r="FY132" s="2">
        <v>0</v>
      </c>
      <c r="FZ132" s="2"/>
      <c r="GA132" s="2" t="s">
        <v>3</v>
      </c>
      <c r="GB132" s="2"/>
      <c r="GC132" s="2"/>
      <c r="GD132" s="2">
        <v>1</v>
      </c>
      <c r="GE132" s="2"/>
      <c r="GF132" s="2">
        <v>926188670</v>
      </c>
      <c r="GG132" s="2">
        <v>2</v>
      </c>
      <c r="GH132" s="2">
        <v>2</v>
      </c>
      <c r="GI132" s="2">
        <v>0</v>
      </c>
      <c r="GJ132" s="2">
        <v>0</v>
      </c>
      <c r="GK132" s="2">
        <v>0</v>
      </c>
      <c r="GL132" s="2">
        <f t="shared" si="285"/>
        <v>0</v>
      </c>
      <c r="GM132" s="2">
        <f t="shared" si="286"/>
        <v>0</v>
      </c>
      <c r="GN132" s="2">
        <f t="shared" si="287"/>
        <v>0</v>
      </c>
      <c r="GO132" s="2">
        <f t="shared" si="288"/>
        <v>0</v>
      </c>
      <c r="GP132" s="2">
        <f t="shared" si="289"/>
        <v>0</v>
      </c>
      <c r="GQ132" s="2"/>
      <c r="GR132" s="2">
        <v>0</v>
      </c>
      <c r="GS132" s="2">
        <v>4</v>
      </c>
      <c r="GT132" s="2">
        <v>0</v>
      </c>
      <c r="GU132" s="2" t="s">
        <v>3</v>
      </c>
      <c r="GV132" s="2">
        <f t="shared" si="290"/>
        <v>0</v>
      </c>
      <c r="GW132" s="2">
        <v>1</v>
      </c>
      <c r="GX132" s="2">
        <f t="shared" si="291"/>
        <v>0</v>
      </c>
      <c r="GY132" s="2"/>
      <c r="GZ132" s="2"/>
      <c r="HA132" s="2">
        <v>0</v>
      </c>
      <c r="HB132" s="2">
        <v>0</v>
      </c>
      <c r="HC132" s="2">
        <f t="shared" si="292"/>
        <v>0</v>
      </c>
      <c r="HD132" s="2"/>
      <c r="HE132" s="2"/>
      <c r="HF132" s="2"/>
      <c r="HG132" s="2"/>
      <c r="HH132" s="2"/>
      <c r="HI132" s="2"/>
      <c r="HJ132" s="2"/>
      <c r="HK132" s="2"/>
      <c r="HL132" s="2"/>
      <c r="HM132" s="2"/>
      <c r="HN132" s="2"/>
      <c r="HO132" s="2"/>
      <c r="HP132" s="2"/>
      <c r="HQ132" s="2"/>
      <c r="HR132" s="2"/>
      <c r="HS132" s="2"/>
      <c r="HT132" s="2"/>
      <c r="HU132" s="2"/>
      <c r="HV132" s="2"/>
      <c r="HW132" s="2"/>
      <c r="HX132" s="2"/>
      <c r="HY132" s="2"/>
      <c r="HZ132" s="2"/>
      <c r="IA132" s="2"/>
      <c r="IB132" s="2"/>
      <c r="IC132" s="2"/>
      <c r="ID132" s="2"/>
      <c r="IE132" s="2"/>
      <c r="IF132" s="2"/>
      <c r="IG132" s="2"/>
      <c r="IH132" s="2"/>
      <c r="II132" s="2"/>
      <c r="IJ132" s="2"/>
      <c r="IK132" s="2">
        <v>0</v>
      </c>
      <c r="IL132" s="2"/>
      <c r="IM132" s="2"/>
      <c r="IN132" s="2"/>
      <c r="IO132" s="2"/>
      <c r="IP132" s="2"/>
      <c r="IQ132" s="2"/>
      <c r="IR132" s="2"/>
      <c r="IS132" s="2"/>
      <c r="IT132" s="2"/>
      <c r="IU132" s="2"/>
    </row>
    <row r="133" spans="1:255" x14ac:dyDescent="0.2">
      <c r="A133">
        <v>17</v>
      </c>
      <c r="B133">
        <v>1</v>
      </c>
      <c r="E133" t="s">
        <v>185</v>
      </c>
      <c r="F133" t="s">
        <v>186</v>
      </c>
      <c r="G133" t="s">
        <v>187</v>
      </c>
      <c r="H133" t="s">
        <v>29</v>
      </c>
      <c r="I133">
        <v>0</v>
      </c>
      <c r="J133">
        <v>0</v>
      </c>
      <c r="L133">
        <v>1</v>
      </c>
      <c r="M133">
        <v>0</v>
      </c>
      <c r="N133">
        <f t="shared" si="252"/>
        <v>1</v>
      </c>
      <c r="O133">
        <f t="shared" si="253"/>
        <v>0</v>
      </c>
      <c r="P133">
        <f t="shared" si="254"/>
        <v>0</v>
      </c>
      <c r="Q133">
        <f t="shared" si="255"/>
        <v>0</v>
      </c>
      <c r="R133">
        <f t="shared" si="256"/>
        <v>0</v>
      </c>
      <c r="S133">
        <f t="shared" si="257"/>
        <v>0</v>
      </c>
      <c r="T133">
        <f t="shared" si="258"/>
        <v>0</v>
      </c>
      <c r="U133">
        <f t="shared" si="259"/>
        <v>0</v>
      </c>
      <c r="V133">
        <f t="shared" si="260"/>
        <v>0</v>
      </c>
      <c r="W133">
        <f t="shared" si="261"/>
        <v>0</v>
      </c>
      <c r="X133">
        <f t="shared" si="262"/>
        <v>0</v>
      </c>
      <c r="Y133">
        <f t="shared" si="263"/>
        <v>0</v>
      </c>
      <c r="AA133">
        <v>58262851</v>
      </c>
      <c r="AB133">
        <f t="shared" si="264"/>
        <v>6384464</v>
      </c>
      <c r="AC133">
        <f t="shared" si="265"/>
        <v>0</v>
      </c>
      <c r="AD133">
        <f t="shared" si="266"/>
        <v>0</v>
      </c>
      <c r="AE133">
        <f t="shared" si="267"/>
        <v>0</v>
      </c>
      <c r="AF133">
        <f t="shared" si="268"/>
        <v>6384464</v>
      </c>
      <c r="AG133">
        <f t="shared" si="269"/>
        <v>0</v>
      </c>
      <c r="AH133">
        <f t="shared" si="270"/>
        <v>0</v>
      </c>
      <c r="AI133">
        <f t="shared" si="271"/>
        <v>0</v>
      </c>
      <c r="AJ133">
        <f t="shared" si="272"/>
        <v>0</v>
      </c>
      <c r="AK133">
        <v>6384464</v>
      </c>
      <c r="AL133">
        <v>0</v>
      </c>
      <c r="AM133">
        <v>0</v>
      </c>
      <c r="AN133">
        <v>0</v>
      </c>
      <c r="AO133">
        <v>6384464</v>
      </c>
      <c r="AP133">
        <v>0</v>
      </c>
      <c r="AQ133">
        <v>0</v>
      </c>
      <c r="AR133">
        <v>0</v>
      </c>
      <c r="AS133">
        <v>0</v>
      </c>
      <c r="AT133">
        <v>0</v>
      </c>
      <c r="AU133">
        <v>0</v>
      </c>
      <c r="AV133">
        <v>1</v>
      </c>
      <c r="AW133">
        <v>1</v>
      </c>
      <c r="AZ133">
        <v>1</v>
      </c>
      <c r="BA133">
        <v>1</v>
      </c>
      <c r="BB133">
        <v>1</v>
      </c>
      <c r="BC133">
        <v>1</v>
      </c>
      <c r="BD133" t="s">
        <v>3</v>
      </c>
      <c r="BE133" t="s">
        <v>3</v>
      </c>
      <c r="BF133" t="s">
        <v>3</v>
      </c>
      <c r="BG133" t="s">
        <v>3</v>
      </c>
      <c r="BH133">
        <v>0</v>
      </c>
      <c r="BI133">
        <v>1</v>
      </c>
      <c r="BJ133" t="s">
        <v>3</v>
      </c>
      <c r="BM133">
        <v>1211</v>
      </c>
      <c r="BN133">
        <v>0</v>
      </c>
      <c r="BO133" t="s">
        <v>3</v>
      </c>
      <c r="BP133">
        <v>0</v>
      </c>
      <c r="BQ133">
        <v>8</v>
      </c>
      <c r="BR133">
        <v>0</v>
      </c>
      <c r="BS133">
        <v>1</v>
      </c>
      <c r="BT133">
        <v>1</v>
      </c>
      <c r="BU133">
        <v>1</v>
      </c>
      <c r="BV133">
        <v>1</v>
      </c>
      <c r="BW133">
        <v>1</v>
      </c>
      <c r="BX133">
        <v>1</v>
      </c>
      <c r="BY133" t="s">
        <v>3</v>
      </c>
      <c r="BZ133">
        <v>0</v>
      </c>
      <c r="CA133">
        <v>0</v>
      </c>
      <c r="CE133">
        <v>0</v>
      </c>
      <c r="CF133">
        <v>0</v>
      </c>
      <c r="CG133">
        <v>0</v>
      </c>
      <c r="CH133">
        <v>32</v>
      </c>
      <c r="CI133">
        <v>0</v>
      </c>
      <c r="CJ133">
        <v>0</v>
      </c>
      <c r="CK133">
        <v>0</v>
      </c>
      <c r="CL133">
        <v>0</v>
      </c>
      <c r="CM133">
        <v>0</v>
      </c>
      <c r="CN133" t="s">
        <v>3</v>
      </c>
      <c r="CO133">
        <v>0</v>
      </c>
      <c r="CP133">
        <f t="shared" si="273"/>
        <v>0</v>
      </c>
      <c r="CQ133">
        <f t="shared" si="274"/>
        <v>0</v>
      </c>
      <c r="CR133">
        <f t="shared" si="275"/>
        <v>0</v>
      </c>
      <c r="CS133">
        <f t="shared" si="276"/>
        <v>0</v>
      </c>
      <c r="CT133">
        <f t="shared" si="277"/>
        <v>6384464</v>
      </c>
      <c r="CU133">
        <f t="shared" si="278"/>
        <v>0</v>
      </c>
      <c r="CV133">
        <f t="shared" si="279"/>
        <v>0</v>
      </c>
      <c r="CW133">
        <f t="shared" si="280"/>
        <v>0</v>
      </c>
      <c r="CX133">
        <f t="shared" si="281"/>
        <v>0</v>
      </c>
      <c r="CY133">
        <f t="shared" si="282"/>
        <v>0</v>
      </c>
      <c r="CZ133">
        <f t="shared" si="283"/>
        <v>0</v>
      </c>
      <c r="DC133" t="s">
        <v>3</v>
      </c>
      <c r="DD133" t="s">
        <v>3</v>
      </c>
      <c r="DE133" t="s">
        <v>3</v>
      </c>
      <c r="DF133" t="s">
        <v>3</v>
      </c>
      <c r="DG133" t="s">
        <v>3</v>
      </c>
      <c r="DH133" t="s">
        <v>3</v>
      </c>
      <c r="DI133" t="s">
        <v>3</v>
      </c>
      <c r="DJ133" t="s">
        <v>3</v>
      </c>
      <c r="DK133" t="s">
        <v>3</v>
      </c>
      <c r="DL133" t="s">
        <v>3</v>
      </c>
      <c r="DM133" t="s">
        <v>3</v>
      </c>
      <c r="DN133">
        <v>0</v>
      </c>
      <c r="DO133">
        <v>0</v>
      </c>
      <c r="DP133">
        <v>1</v>
      </c>
      <c r="DQ133">
        <v>1</v>
      </c>
      <c r="DU133">
        <v>1013</v>
      </c>
      <c r="DV133" t="s">
        <v>29</v>
      </c>
      <c r="DW133" t="s">
        <v>29</v>
      </c>
      <c r="DX133">
        <v>1</v>
      </c>
      <c r="EE133">
        <v>58262974</v>
      </c>
      <c r="EF133">
        <v>8</v>
      </c>
      <c r="EG133" t="s">
        <v>30</v>
      </c>
      <c r="EH133">
        <v>0</v>
      </c>
      <c r="EI133" t="s">
        <v>3</v>
      </c>
      <c r="EJ133">
        <v>1</v>
      </c>
      <c r="EK133">
        <v>1211</v>
      </c>
      <c r="EL133" t="s">
        <v>31</v>
      </c>
      <c r="EM133" t="s">
        <v>32</v>
      </c>
      <c r="EO133" t="s">
        <v>3</v>
      </c>
      <c r="EQ133">
        <v>0</v>
      </c>
      <c r="ER133">
        <v>6384464</v>
      </c>
      <c r="ES133">
        <v>0</v>
      </c>
      <c r="ET133">
        <v>0</v>
      </c>
      <c r="EU133">
        <v>0</v>
      </c>
      <c r="EV133">
        <v>6384464</v>
      </c>
      <c r="EW133">
        <v>0</v>
      </c>
      <c r="EX133">
        <v>0</v>
      </c>
      <c r="EY133">
        <v>0</v>
      </c>
      <c r="FQ133">
        <v>0</v>
      </c>
      <c r="FR133">
        <f t="shared" si="284"/>
        <v>0</v>
      </c>
      <c r="FS133">
        <v>0</v>
      </c>
      <c r="FT133" t="s">
        <v>33</v>
      </c>
      <c r="FX133">
        <v>0</v>
      </c>
      <c r="FY133">
        <v>0</v>
      </c>
      <c r="GA133" t="s">
        <v>3</v>
      </c>
      <c r="GD133">
        <v>1</v>
      </c>
      <c r="GF133">
        <v>926188670</v>
      </c>
      <c r="GG133">
        <v>2</v>
      </c>
      <c r="GH133">
        <v>2</v>
      </c>
      <c r="GI133">
        <v>0</v>
      </c>
      <c r="GJ133">
        <v>0</v>
      </c>
      <c r="GK133">
        <v>0</v>
      </c>
      <c r="GL133">
        <f t="shared" si="285"/>
        <v>0</v>
      </c>
      <c r="GM133">
        <f t="shared" si="286"/>
        <v>0</v>
      </c>
      <c r="GN133">
        <f t="shared" si="287"/>
        <v>0</v>
      </c>
      <c r="GO133">
        <f t="shared" si="288"/>
        <v>0</v>
      </c>
      <c r="GP133">
        <f t="shared" si="289"/>
        <v>0</v>
      </c>
      <c r="GR133">
        <v>0</v>
      </c>
      <c r="GS133">
        <v>4</v>
      </c>
      <c r="GT133">
        <v>0</v>
      </c>
      <c r="GU133" t="s">
        <v>3</v>
      </c>
      <c r="GV133">
        <f t="shared" si="290"/>
        <v>0</v>
      </c>
      <c r="GW133">
        <v>1</v>
      </c>
      <c r="GX133">
        <f t="shared" si="291"/>
        <v>0</v>
      </c>
      <c r="HA133">
        <v>0</v>
      </c>
      <c r="HB133">
        <v>0</v>
      </c>
      <c r="HC133">
        <f t="shared" si="292"/>
        <v>0</v>
      </c>
      <c r="IK133">
        <v>0</v>
      </c>
    </row>
    <row r="134" spans="1:255" x14ac:dyDescent="0.2">
      <c r="A134" s="2">
        <v>17</v>
      </c>
      <c r="B134" s="2">
        <v>1</v>
      </c>
      <c r="C134" s="2"/>
      <c r="D134" s="2"/>
      <c r="E134" s="2" t="s">
        <v>188</v>
      </c>
      <c r="F134" s="2" t="s">
        <v>189</v>
      </c>
      <c r="G134" s="2" t="s">
        <v>190</v>
      </c>
      <c r="H134" s="2" t="s">
        <v>29</v>
      </c>
      <c r="I134" s="2">
        <v>0</v>
      </c>
      <c r="J134" s="2">
        <v>0</v>
      </c>
      <c r="K134" s="2"/>
      <c r="L134" s="2">
        <v>1</v>
      </c>
      <c r="M134" s="2">
        <v>0</v>
      </c>
      <c r="N134" s="2">
        <f t="shared" si="252"/>
        <v>1</v>
      </c>
      <c r="O134" s="2">
        <f t="shared" si="253"/>
        <v>0</v>
      </c>
      <c r="P134" s="2">
        <f t="shared" si="254"/>
        <v>0</v>
      </c>
      <c r="Q134" s="2">
        <f t="shared" si="255"/>
        <v>0</v>
      </c>
      <c r="R134" s="2">
        <f t="shared" si="256"/>
        <v>0</v>
      </c>
      <c r="S134" s="2">
        <f t="shared" si="257"/>
        <v>0</v>
      </c>
      <c r="T134" s="2">
        <f t="shared" si="258"/>
        <v>0</v>
      </c>
      <c r="U134" s="2">
        <f t="shared" si="259"/>
        <v>0</v>
      </c>
      <c r="V134" s="2">
        <f t="shared" si="260"/>
        <v>0</v>
      </c>
      <c r="W134" s="2">
        <f t="shared" si="261"/>
        <v>0</v>
      </c>
      <c r="X134" s="2">
        <f t="shared" si="262"/>
        <v>0</v>
      </c>
      <c r="Y134" s="2">
        <f t="shared" si="263"/>
        <v>0</v>
      </c>
      <c r="Z134" s="2"/>
      <c r="AA134" s="2">
        <v>58262852</v>
      </c>
      <c r="AB134" s="2">
        <f t="shared" si="264"/>
        <v>4865441</v>
      </c>
      <c r="AC134" s="2">
        <f t="shared" si="265"/>
        <v>0</v>
      </c>
      <c r="AD134" s="2">
        <f t="shared" si="266"/>
        <v>0</v>
      </c>
      <c r="AE134" s="2">
        <f t="shared" si="267"/>
        <v>0</v>
      </c>
      <c r="AF134" s="2">
        <f t="shared" si="268"/>
        <v>4865441</v>
      </c>
      <c r="AG134" s="2">
        <f t="shared" si="269"/>
        <v>0</v>
      </c>
      <c r="AH134" s="2">
        <f t="shared" si="270"/>
        <v>0</v>
      </c>
      <c r="AI134" s="2">
        <f t="shared" si="271"/>
        <v>0</v>
      </c>
      <c r="AJ134" s="2">
        <f t="shared" si="272"/>
        <v>0</v>
      </c>
      <c r="AK134" s="2">
        <v>4865441</v>
      </c>
      <c r="AL134" s="2">
        <v>0</v>
      </c>
      <c r="AM134" s="2">
        <v>0</v>
      </c>
      <c r="AN134" s="2">
        <v>0</v>
      </c>
      <c r="AO134" s="2">
        <v>4865441</v>
      </c>
      <c r="AP134" s="2">
        <v>0</v>
      </c>
      <c r="AQ134" s="2">
        <v>0</v>
      </c>
      <c r="AR134" s="2">
        <v>0</v>
      </c>
      <c r="AS134" s="2">
        <v>0</v>
      </c>
      <c r="AT134" s="2">
        <v>0</v>
      </c>
      <c r="AU134" s="2">
        <v>0</v>
      </c>
      <c r="AV134" s="2">
        <v>1</v>
      </c>
      <c r="AW134" s="2">
        <v>1</v>
      </c>
      <c r="AX134" s="2"/>
      <c r="AY134" s="2"/>
      <c r="AZ134" s="2">
        <v>1</v>
      </c>
      <c r="BA134" s="2">
        <v>1</v>
      </c>
      <c r="BB134" s="2">
        <v>1</v>
      </c>
      <c r="BC134" s="2">
        <v>1</v>
      </c>
      <c r="BD134" s="2" t="s">
        <v>3</v>
      </c>
      <c r="BE134" s="2" t="s">
        <v>3</v>
      </c>
      <c r="BF134" s="2" t="s">
        <v>3</v>
      </c>
      <c r="BG134" s="2" t="s">
        <v>3</v>
      </c>
      <c r="BH134" s="2">
        <v>0</v>
      </c>
      <c r="BI134" s="2">
        <v>1</v>
      </c>
      <c r="BJ134" s="2" t="s">
        <v>3</v>
      </c>
      <c r="BK134" s="2"/>
      <c r="BL134" s="2"/>
      <c r="BM134" s="2">
        <v>1211</v>
      </c>
      <c r="BN134" s="2">
        <v>0</v>
      </c>
      <c r="BO134" s="2" t="s">
        <v>3</v>
      </c>
      <c r="BP134" s="2">
        <v>0</v>
      </c>
      <c r="BQ134" s="2">
        <v>8</v>
      </c>
      <c r="BR134" s="2">
        <v>0</v>
      </c>
      <c r="BS134" s="2">
        <v>1</v>
      </c>
      <c r="BT134" s="2">
        <v>1</v>
      </c>
      <c r="BU134" s="2">
        <v>1</v>
      </c>
      <c r="BV134" s="2">
        <v>1</v>
      </c>
      <c r="BW134" s="2">
        <v>1</v>
      </c>
      <c r="BX134" s="2">
        <v>1</v>
      </c>
      <c r="BY134" s="2" t="s">
        <v>3</v>
      </c>
      <c r="BZ134" s="2">
        <v>0</v>
      </c>
      <c r="CA134" s="2">
        <v>0</v>
      </c>
      <c r="CB134" s="2"/>
      <c r="CC134" s="2"/>
      <c r="CD134" s="2"/>
      <c r="CE134" s="2">
        <v>0</v>
      </c>
      <c r="CF134" s="2">
        <v>0</v>
      </c>
      <c r="CG134" s="2">
        <v>0</v>
      </c>
      <c r="CH134" s="2">
        <v>33</v>
      </c>
      <c r="CI134" s="2">
        <v>0</v>
      </c>
      <c r="CJ134" s="2">
        <v>0</v>
      </c>
      <c r="CK134" s="2">
        <v>0</v>
      </c>
      <c r="CL134" s="2">
        <v>0</v>
      </c>
      <c r="CM134" s="2">
        <v>0</v>
      </c>
      <c r="CN134" s="2" t="s">
        <v>3</v>
      </c>
      <c r="CO134" s="2">
        <v>0</v>
      </c>
      <c r="CP134" s="2">
        <f t="shared" si="273"/>
        <v>0</v>
      </c>
      <c r="CQ134" s="2">
        <f t="shared" si="274"/>
        <v>0</v>
      </c>
      <c r="CR134" s="2">
        <f t="shared" si="275"/>
        <v>0</v>
      </c>
      <c r="CS134" s="2">
        <f t="shared" si="276"/>
        <v>0</v>
      </c>
      <c r="CT134" s="2">
        <f t="shared" si="277"/>
        <v>4865441</v>
      </c>
      <c r="CU134" s="2">
        <f t="shared" si="278"/>
        <v>0</v>
      </c>
      <c r="CV134" s="2">
        <f t="shared" si="279"/>
        <v>0</v>
      </c>
      <c r="CW134" s="2">
        <f t="shared" si="280"/>
        <v>0</v>
      </c>
      <c r="CX134" s="2">
        <f t="shared" si="281"/>
        <v>0</v>
      </c>
      <c r="CY134" s="2">
        <f t="shared" si="282"/>
        <v>0</v>
      </c>
      <c r="CZ134" s="2">
        <f t="shared" si="283"/>
        <v>0</v>
      </c>
      <c r="DA134" s="2"/>
      <c r="DB134" s="2"/>
      <c r="DC134" s="2" t="s">
        <v>3</v>
      </c>
      <c r="DD134" s="2" t="s">
        <v>3</v>
      </c>
      <c r="DE134" s="2" t="s">
        <v>3</v>
      </c>
      <c r="DF134" s="2" t="s">
        <v>3</v>
      </c>
      <c r="DG134" s="2" t="s">
        <v>3</v>
      </c>
      <c r="DH134" s="2" t="s">
        <v>3</v>
      </c>
      <c r="DI134" s="2" t="s">
        <v>3</v>
      </c>
      <c r="DJ134" s="2" t="s">
        <v>3</v>
      </c>
      <c r="DK134" s="2" t="s">
        <v>3</v>
      </c>
      <c r="DL134" s="2" t="s">
        <v>3</v>
      </c>
      <c r="DM134" s="2" t="s">
        <v>3</v>
      </c>
      <c r="DN134" s="2">
        <v>0</v>
      </c>
      <c r="DO134" s="2">
        <v>0</v>
      </c>
      <c r="DP134" s="2">
        <v>1</v>
      </c>
      <c r="DQ134" s="2">
        <v>1</v>
      </c>
      <c r="DR134" s="2"/>
      <c r="DS134" s="2"/>
      <c r="DT134" s="2"/>
      <c r="DU134" s="2">
        <v>1013</v>
      </c>
      <c r="DV134" s="2" t="s">
        <v>29</v>
      </c>
      <c r="DW134" s="2" t="s">
        <v>29</v>
      </c>
      <c r="DX134" s="2">
        <v>1</v>
      </c>
      <c r="DY134" s="2"/>
      <c r="DZ134" s="2"/>
      <c r="EA134" s="2"/>
      <c r="EB134" s="2"/>
      <c r="EC134" s="2"/>
      <c r="ED134" s="2"/>
      <c r="EE134" s="2">
        <v>58262974</v>
      </c>
      <c r="EF134" s="2">
        <v>8</v>
      </c>
      <c r="EG134" s="2" t="s">
        <v>30</v>
      </c>
      <c r="EH134" s="2">
        <v>0</v>
      </c>
      <c r="EI134" s="2" t="s">
        <v>3</v>
      </c>
      <c r="EJ134" s="2">
        <v>1</v>
      </c>
      <c r="EK134" s="2">
        <v>1211</v>
      </c>
      <c r="EL134" s="2" t="s">
        <v>31</v>
      </c>
      <c r="EM134" s="2" t="s">
        <v>32</v>
      </c>
      <c r="EN134" s="2"/>
      <c r="EO134" s="2" t="s">
        <v>3</v>
      </c>
      <c r="EP134" s="2"/>
      <c r="EQ134" s="2">
        <v>0</v>
      </c>
      <c r="ER134" s="2">
        <v>4865441</v>
      </c>
      <c r="ES134" s="2">
        <v>0</v>
      </c>
      <c r="ET134" s="2">
        <v>0</v>
      </c>
      <c r="EU134" s="2">
        <v>0</v>
      </c>
      <c r="EV134" s="2">
        <v>4865441</v>
      </c>
      <c r="EW134" s="2">
        <v>0</v>
      </c>
      <c r="EX134" s="2">
        <v>0</v>
      </c>
      <c r="EY134" s="2">
        <v>0</v>
      </c>
      <c r="EZ134" s="2"/>
      <c r="FA134" s="2"/>
      <c r="FB134" s="2"/>
      <c r="FC134" s="2"/>
      <c r="FD134" s="2"/>
      <c r="FE134" s="2"/>
      <c r="FF134" s="2"/>
      <c r="FG134" s="2"/>
      <c r="FH134" s="2"/>
      <c r="FI134" s="2"/>
      <c r="FJ134" s="2"/>
      <c r="FK134" s="2"/>
      <c r="FL134" s="2"/>
      <c r="FM134" s="2"/>
      <c r="FN134" s="2"/>
      <c r="FO134" s="2"/>
      <c r="FP134" s="2"/>
      <c r="FQ134" s="2">
        <v>0</v>
      </c>
      <c r="FR134" s="2">
        <f t="shared" si="284"/>
        <v>0</v>
      </c>
      <c r="FS134" s="2">
        <v>0</v>
      </c>
      <c r="FT134" s="2" t="s">
        <v>33</v>
      </c>
      <c r="FU134" s="2"/>
      <c r="FV134" s="2"/>
      <c r="FW134" s="2"/>
      <c r="FX134" s="2">
        <v>0</v>
      </c>
      <c r="FY134" s="2">
        <v>0</v>
      </c>
      <c r="FZ134" s="2"/>
      <c r="GA134" s="2" t="s">
        <v>3</v>
      </c>
      <c r="GB134" s="2"/>
      <c r="GC134" s="2"/>
      <c r="GD134" s="2">
        <v>1</v>
      </c>
      <c r="GE134" s="2"/>
      <c r="GF134" s="2">
        <v>-187811543</v>
      </c>
      <c r="GG134" s="2">
        <v>2</v>
      </c>
      <c r="GH134" s="2">
        <v>2</v>
      </c>
      <c r="GI134" s="2">
        <v>0</v>
      </c>
      <c r="GJ134" s="2">
        <v>0</v>
      </c>
      <c r="GK134" s="2">
        <v>0</v>
      </c>
      <c r="GL134" s="2">
        <f t="shared" si="285"/>
        <v>0</v>
      </c>
      <c r="GM134" s="2">
        <f t="shared" si="286"/>
        <v>0</v>
      </c>
      <c r="GN134" s="2">
        <f t="shared" si="287"/>
        <v>0</v>
      </c>
      <c r="GO134" s="2">
        <f t="shared" si="288"/>
        <v>0</v>
      </c>
      <c r="GP134" s="2">
        <f t="shared" si="289"/>
        <v>0</v>
      </c>
      <c r="GQ134" s="2"/>
      <c r="GR134" s="2">
        <v>0</v>
      </c>
      <c r="GS134" s="2">
        <v>4</v>
      </c>
      <c r="GT134" s="2">
        <v>0</v>
      </c>
      <c r="GU134" s="2" t="s">
        <v>3</v>
      </c>
      <c r="GV134" s="2">
        <f t="shared" si="290"/>
        <v>0</v>
      </c>
      <c r="GW134" s="2">
        <v>1</v>
      </c>
      <c r="GX134" s="2">
        <f t="shared" si="291"/>
        <v>0</v>
      </c>
      <c r="GY134" s="2"/>
      <c r="GZ134" s="2"/>
      <c r="HA134" s="2">
        <v>0</v>
      </c>
      <c r="HB134" s="2">
        <v>0</v>
      </c>
      <c r="HC134" s="2">
        <f t="shared" si="292"/>
        <v>0</v>
      </c>
      <c r="HD134" s="2"/>
      <c r="HE134" s="2"/>
      <c r="HF134" s="2"/>
      <c r="HG134" s="2"/>
      <c r="HH134" s="2"/>
      <c r="HI134" s="2"/>
      <c r="HJ134" s="2"/>
      <c r="HK134" s="2"/>
      <c r="HL134" s="2"/>
      <c r="HM134" s="2"/>
      <c r="HN134" s="2"/>
      <c r="HO134" s="2"/>
      <c r="HP134" s="2"/>
      <c r="HQ134" s="2"/>
      <c r="HR134" s="2"/>
      <c r="HS134" s="2"/>
      <c r="HT134" s="2"/>
      <c r="HU134" s="2"/>
      <c r="HV134" s="2"/>
      <c r="HW134" s="2"/>
      <c r="HX134" s="2"/>
      <c r="HY134" s="2"/>
      <c r="HZ134" s="2"/>
      <c r="IA134" s="2"/>
      <c r="IB134" s="2"/>
      <c r="IC134" s="2"/>
      <c r="ID134" s="2"/>
      <c r="IE134" s="2"/>
      <c r="IF134" s="2"/>
      <c r="IG134" s="2"/>
      <c r="IH134" s="2"/>
      <c r="II134" s="2"/>
      <c r="IJ134" s="2"/>
      <c r="IK134" s="2">
        <v>0</v>
      </c>
      <c r="IL134" s="2"/>
      <c r="IM134" s="2"/>
      <c r="IN134" s="2"/>
      <c r="IO134" s="2"/>
      <c r="IP134" s="2"/>
      <c r="IQ134" s="2"/>
      <c r="IR134" s="2"/>
      <c r="IS134" s="2"/>
      <c r="IT134" s="2"/>
      <c r="IU134" s="2"/>
    </row>
    <row r="135" spans="1:255" x14ac:dyDescent="0.2">
      <c r="A135">
        <v>17</v>
      </c>
      <c r="B135">
        <v>1</v>
      </c>
      <c r="E135" t="s">
        <v>188</v>
      </c>
      <c r="F135" t="s">
        <v>189</v>
      </c>
      <c r="G135" t="s">
        <v>190</v>
      </c>
      <c r="H135" t="s">
        <v>29</v>
      </c>
      <c r="I135">
        <v>0</v>
      </c>
      <c r="J135">
        <v>0</v>
      </c>
      <c r="L135">
        <v>1</v>
      </c>
      <c r="M135">
        <v>0</v>
      </c>
      <c r="N135">
        <f t="shared" si="252"/>
        <v>1</v>
      </c>
      <c r="O135">
        <f t="shared" si="253"/>
        <v>0</v>
      </c>
      <c r="P135">
        <f t="shared" si="254"/>
        <v>0</v>
      </c>
      <c r="Q135">
        <f t="shared" si="255"/>
        <v>0</v>
      </c>
      <c r="R135">
        <f t="shared" si="256"/>
        <v>0</v>
      </c>
      <c r="S135">
        <f t="shared" si="257"/>
        <v>0</v>
      </c>
      <c r="T135">
        <f t="shared" si="258"/>
        <v>0</v>
      </c>
      <c r="U135">
        <f t="shared" si="259"/>
        <v>0</v>
      </c>
      <c r="V135">
        <f t="shared" si="260"/>
        <v>0</v>
      </c>
      <c r="W135">
        <f t="shared" si="261"/>
        <v>0</v>
      </c>
      <c r="X135">
        <f t="shared" si="262"/>
        <v>0</v>
      </c>
      <c r="Y135">
        <f t="shared" si="263"/>
        <v>0</v>
      </c>
      <c r="AA135">
        <v>58262851</v>
      </c>
      <c r="AB135">
        <f t="shared" si="264"/>
        <v>4865441</v>
      </c>
      <c r="AC135">
        <f t="shared" si="265"/>
        <v>0</v>
      </c>
      <c r="AD135">
        <f t="shared" si="266"/>
        <v>0</v>
      </c>
      <c r="AE135">
        <f t="shared" si="267"/>
        <v>0</v>
      </c>
      <c r="AF135">
        <f t="shared" si="268"/>
        <v>4865441</v>
      </c>
      <c r="AG135">
        <f t="shared" si="269"/>
        <v>0</v>
      </c>
      <c r="AH135">
        <f t="shared" si="270"/>
        <v>0</v>
      </c>
      <c r="AI135">
        <f t="shared" si="271"/>
        <v>0</v>
      </c>
      <c r="AJ135">
        <f t="shared" si="272"/>
        <v>0</v>
      </c>
      <c r="AK135">
        <v>4865441</v>
      </c>
      <c r="AL135">
        <v>0</v>
      </c>
      <c r="AM135">
        <v>0</v>
      </c>
      <c r="AN135">
        <v>0</v>
      </c>
      <c r="AO135">
        <v>4865441</v>
      </c>
      <c r="AP135">
        <v>0</v>
      </c>
      <c r="AQ135">
        <v>0</v>
      </c>
      <c r="AR135">
        <v>0</v>
      </c>
      <c r="AS135">
        <v>0</v>
      </c>
      <c r="AT135">
        <v>0</v>
      </c>
      <c r="AU135">
        <v>0</v>
      </c>
      <c r="AV135">
        <v>1</v>
      </c>
      <c r="AW135">
        <v>1</v>
      </c>
      <c r="AZ135">
        <v>1</v>
      </c>
      <c r="BA135">
        <v>1</v>
      </c>
      <c r="BB135">
        <v>1</v>
      </c>
      <c r="BC135">
        <v>1</v>
      </c>
      <c r="BD135" t="s">
        <v>3</v>
      </c>
      <c r="BE135" t="s">
        <v>3</v>
      </c>
      <c r="BF135" t="s">
        <v>3</v>
      </c>
      <c r="BG135" t="s">
        <v>3</v>
      </c>
      <c r="BH135">
        <v>0</v>
      </c>
      <c r="BI135">
        <v>1</v>
      </c>
      <c r="BJ135" t="s">
        <v>3</v>
      </c>
      <c r="BM135">
        <v>1211</v>
      </c>
      <c r="BN135">
        <v>0</v>
      </c>
      <c r="BO135" t="s">
        <v>3</v>
      </c>
      <c r="BP135">
        <v>0</v>
      </c>
      <c r="BQ135">
        <v>8</v>
      </c>
      <c r="BR135">
        <v>0</v>
      </c>
      <c r="BS135">
        <v>1</v>
      </c>
      <c r="BT135">
        <v>1</v>
      </c>
      <c r="BU135">
        <v>1</v>
      </c>
      <c r="BV135">
        <v>1</v>
      </c>
      <c r="BW135">
        <v>1</v>
      </c>
      <c r="BX135">
        <v>1</v>
      </c>
      <c r="BY135" t="s">
        <v>3</v>
      </c>
      <c r="BZ135">
        <v>0</v>
      </c>
      <c r="CA135">
        <v>0</v>
      </c>
      <c r="CE135">
        <v>0</v>
      </c>
      <c r="CF135">
        <v>0</v>
      </c>
      <c r="CG135">
        <v>0</v>
      </c>
      <c r="CH135">
        <v>33</v>
      </c>
      <c r="CI135">
        <v>0</v>
      </c>
      <c r="CJ135">
        <v>0</v>
      </c>
      <c r="CK135">
        <v>0</v>
      </c>
      <c r="CL135">
        <v>0</v>
      </c>
      <c r="CM135">
        <v>0</v>
      </c>
      <c r="CN135" t="s">
        <v>3</v>
      </c>
      <c r="CO135">
        <v>0</v>
      </c>
      <c r="CP135">
        <f t="shared" si="273"/>
        <v>0</v>
      </c>
      <c r="CQ135">
        <f t="shared" si="274"/>
        <v>0</v>
      </c>
      <c r="CR135">
        <f t="shared" si="275"/>
        <v>0</v>
      </c>
      <c r="CS135">
        <f t="shared" si="276"/>
        <v>0</v>
      </c>
      <c r="CT135">
        <f t="shared" si="277"/>
        <v>4865441</v>
      </c>
      <c r="CU135">
        <f t="shared" si="278"/>
        <v>0</v>
      </c>
      <c r="CV135">
        <f t="shared" si="279"/>
        <v>0</v>
      </c>
      <c r="CW135">
        <f t="shared" si="280"/>
        <v>0</v>
      </c>
      <c r="CX135">
        <f t="shared" si="281"/>
        <v>0</v>
      </c>
      <c r="CY135">
        <f t="shared" si="282"/>
        <v>0</v>
      </c>
      <c r="CZ135">
        <f t="shared" si="283"/>
        <v>0</v>
      </c>
      <c r="DC135" t="s">
        <v>3</v>
      </c>
      <c r="DD135" t="s">
        <v>3</v>
      </c>
      <c r="DE135" t="s">
        <v>3</v>
      </c>
      <c r="DF135" t="s">
        <v>3</v>
      </c>
      <c r="DG135" t="s">
        <v>3</v>
      </c>
      <c r="DH135" t="s">
        <v>3</v>
      </c>
      <c r="DI135" t="s">
        <v>3</v>
      </c>
      <c r="DJ135" t="s">
        <v>3</v>
      </c>
      <c r="DK135" t="s">
        <v>3</v>
      </c>
      <c r="DL135" t="s">
        <v>3</v>
      </c>
      <c r="DM135" t="s">
        <v>3</v>
      </c>
      <c r="DN135">
        <v>0</v>
      </c>
      <c r="DO135">
        <v>0</v>
      </c>
      <c r="DP135">
        <v>1</v>
      </c>
      <c r="DQ135">
        <v>1</v>
      </c>
      <c r="DU135">
        <v>1013</v>
      </c>
      <c r="DV135" t="s">
        <v>29</v>
      </c>
      <c r="DW135" t="s">
        <v>29</v>
      </c>
      <c r="DX135">
        <v>1</v>
      </c>
      <c r="EE135">
        <v>58262974</v>
      </c>
      <c r="EF135">
        <v>8</v>
      </c>
      <c r="EG135" t="s">
        <v>30</v>
      </c>
      <c r="EH135">
        <v>0</v>
      </c>
      <c r="EI135" t="s">
        <v>3</v>
      </c>
      <c r="EJ135">
        <v>1</v>
      </c>
      <c r="EK135">
        <v>1211</v>
      </c>
      <c r="EL135" t="s">
        <v>31</v>
      </c>
      <c r="EM135" t="s">
        <v>32</v>
      </c>
      <c r="EO135" t="s">
        <v>3</v>
      </c>
      <c r="EQ135">
        <v>0</v>
      </c>
      <c r="ER135">
        <v>4865441</v>
      </c>
      <c r="ES135">
        <v>0</v>
      </c>
      <c r="ET135">
        <v>0</v>
      </c>
      <c r="EU135">
        <v>0</v>
      </c>
      <c r="EV135">
        <v>4865441</v>
      </c>
      <c r="EW135">
        <v>0</v>
      </c>
      <c r="EX135">
        <v>0</v>
      </c>
      <c r="EY135">
        <v>0</v>
      </c>
      <c r="FQ135">
        <v>0</v>
      </c>
      <c r="FR135">
        <f t="shared" si="284"/>
        <v>0</v>
      </c>
      <c r="FS135">
        <v>0</v>
      </c>
      <c r="FT135" t="s">
        <v>33</v>
      </c>
      <c r="FX135">
        <v>0</v>
      </c>
      <c r="FY135">
        <v>0</v>
      </c>
      <c r="GA135" t="s">
        <v>3</v>
      </c>
      <c r="GD135">
        <v>1</v>
      </c>
      <c r="GF135">
        <v>-187811543</v>
      </c>
      <c r="GG135">
        <v>2</v>
      </c>
      <c r="GH135">
        <v>2</v>
      </c>
      <c r="GI135">
        <v>0</v>
      </c>
      <c r="GJ135">
        <v>0</v>
      </c>
      <c r="GK135">
        <v>0</v>
      </c>
      <c r="GL135">
        <f t="shared" si="285"/>
        <v>0</v>
      </c>
      <c r="GM135">
        <f t="shared" si="286"/>
        <v>0</v>
      </c>
      <c r="GN135">
        <f t="shared" si="287"/>
        <v>0</v>
      </c>
      <c r="GO135">
        <f t="shared" si="288"/>
        <v>0</v>
      </c>
      <c r="GP135">
        <f t="shared" si="289"/>
        <v>0</v>
      </c>
      <c r="GR135">
        <v>0</v>
      </c>
      <c r="GS135">
        <v>4</v>
      </c>
      <c r="GT135">
        <v>0</v>
      </c>
      <c r="GU135" t="s">
        <v>3</v>
      </c>
      <c r="GV135">
        <f t="shared" si="290"/>
        <v>0</v>
      </c>
      <c r="GW135">
        <v>1</v>
      </c>
      <c r="GX135">
        <f t="shared" si="291"/>
        <v>0</v>
      </c>
      <c r="HA135">
        <v>0</v>
      </c>
      <c r="HB135">
        <v>0</v>
      </c>
      <c r="HC135">
        <f t="shared" si="292"/>
        <v>0</v>
      </c>
      <c r="IK135">
        <v>0</v>
      </c>
    </row>
    <row r="136" spans="1:255" x14ac:dyDescent="0.2">
      <c r="A136" s="2">
        <v>17</v>
      </c>
      <c r="B136" s="2">
        <v>1</v>
      </c>
      <c r="C136" s="2"/>
      <c r="D136" s="2"/>
      <c r="E136" s="2" t="s">
        <v>191</v>
      </c>
      <c r="F136" s="2" t="s">
        <v>192</v>
      </c>
      <c r="G136" s="2" t="s">
        <v>193</v>
      </c>
      <c r="H136" s="2" t="s">
        <v>29</v>
      </c>
      <c r="I136" s="2">
        <v>0</v>
      </c>
      <c r="J136" s="2">
        <v>0</v>
      </c>
      <c r="K136" s="2"/>
      <c r="L136" s="2">
        <v>1</v>
      </c>
      <c r="M136" s="2">
        <v>0</v>
      </c>
      <c r="N136" s="2">
        <f t="shared" si="252"/>
        <v>1</v>
      </c>
      <c r="O136" s="2">
        <f t="shared" si="253"/>
        <v>0</v>
      </c>
      <c r="P136" s="2">
        <f t="shared" si="254"/>
        <v>0</v>
      </c>
      <c r="Q136" s="2">
        <f t="shared" si="255"/>
        <v>0</v>
      </c>
      <c r="R136" s="2">
        <f t="shared" si="256"/>
        <v>0</v>
      </c>
      <c r="S136" s="2">
        <f t="shared" si="257"/>
        <v>0</v>
      </c>
      <c r="T136" s="2">
        <f t="shared" si="258"/>
        <v>0</v>
      </c>
      <c r="U136" s="2">
        <f t="shared" si="259"/>
        <v>0</v>
      </c>
      <c r="V136" s="2">
        <f t="shared" si="260"/>
        <v>0</v>
      </c>
      <c r="W136" s="2">
        <f t="shared" si="261"/>
        <v>0</v>
      </c>
      <c r="X136" s="2">
        <f t="shared" si="262"/>
        <v>0</v>
      </c>
      <c r="Y136" s="2">
        <f t="shared" si="263"/>
        <v>0</v>
      </c>
      <c r="Z136" s="2"/>
      <c r="AA136" s="2">
        <v>58262852</v>
      </c>
      <c r="AB136" s="2">
        <f t="shared" si="264"/>
        <v>4460000</v>
      </c>
      <c r="AC136" s="2">
        <f t="shared" si="265"/>
        <v>0</v>
      </c>
      <c r="AD136" s="2">
        <f t="shared" si="266"/>
        <v>0</v>
      </c>
      <c r="AE136" s="2">
        <f t="shared" si="267"/>
        <v>0</v>
      </c>
      <c r="AF136" s="2">
        <f t="shared" si="268"/>
        <v>4460000</v>
      </c>
      <c r="AG136" s="2">
        <f t="shared" si="269"/>
        <v>0</v>
      </c>
      <c r="AH136" s="2">
        <f t="shared" si="270"/>
        <v>0</v>
      </c>
      <c r="AI136" s="2">
        <f t="shared" si="271"/>
        <v>0</v>
      </c>
      <c r="AJ136" s="2">
        <f t="shared" si="272"/>
        <v>0</v>
      </c>
      <c r="AK136" s="2">
        <v>4460000</v>
      </c>
      <c r="AL136" s="2">
        <v>0</v>
      </c>
      <c r="AM136" s="2">
        <v>0</v>
      </c>
      <c r="AN136" s="2">
        <v>0</v>
      </c>
      <c r="AO136" s="2">
        <v>4460000</v>
      </c>
      <c r="AP136" s="2">
        <v>0</v>
      </c>
      <c r="AQ136" s="2">
        <v>0</v>
      </c>
      <c r="AR136" s="2">
        <v>0</v>
      </c>
      <c r="AS136" s="2">
        <v>0</v>
      </c>
      <c r="AT136" s="2">
        <v>0</v>
      </c>
      <c r="AU136" s="2">
        <v>0</v>
      </c>
      <c r="AV136" s="2">
        <v>1</v>
      </c>
      <c r="AW136" s="2">
        <v>1</v>
      </c>
      <c r="AX136" s="2"/>
      <c r="AY136" s="2"/>
      <c r="AZ136" s="2">
        <v>1</v>
      </c>
      <c r="BA136" s="2">
        <v>1</v>
      </c>
      <c r="BB136" s="2">
        <v>1</v>
      </c>
      <c r="BC136" s="2">
        <v>1</v>
      </c>
      <c r="BD136" s="2" t="s">
        <v>3</v>
      </c>
      <c r="BE136" s="2" t="s">
        <v>3</v>
      </c>
      <c r="BF136" s="2" t="s">
        <v>3</v>
      </c>
      <c r="BG136" s="2" t="s">
        <v>3</v>
      </c>
      <c r="BH136" s="2">
        <v>0</v>
      </c>
      <c r="BI136" s="2">
        <v>1</v>
      </c>
      <c r="BJ136" s="2" t="s">
        <v>3</v>
      </c>
      <c r="BK136" s="2"/>
      <c r="BL136" s="2"/>
      <c r="BM136" s="2">
        <v>1211</v>
      </c>
      <c r="BN136" s="2">
        <v>0</v>
      </c>
      <c r="BO136" s="2" t="s">
        <v>3</v>
      </c>
      <c r="BP136" s="2">
        <v>0</v>
      </c>
      <c r="BQ136" s="2">
        <v>8</v>
      </c>
      <c r="BR136" s="2">
        <v>0</v>
      </c>
      <c r="BS136" s="2">
        <v>1</v>
      </c>
      <c r="BT136" s="2">
        <v>1</v>
      </c>
      <c r="BU136" s="2">
        <v>1</v>
      </c>
      <c r="BV136" s="2">
        <v>1</v>
      </c>
      <c r="BW136" s="2">
        <v>1</v>
      </c>
      <c r="BX136" s="2">
        <v>1</v>
      </c>
      <c r="BY136" s="2" t="s">
        <v>3</v>
      </c>
      <c r="BZ136" s="2">
        <v>0</v>
      </c>
      <c r="CA136" s="2">
        <v>0</v>
      </c>
      <c r="CB136" s="2"/>
      <c r="CC136" s="2"/>
      <c r="CD136" s="2"/>
      <c r="CE136" s="2">
        <v>0</v>
      </c>
      <c r="CF136" s="2">
        <v>0</v>
      </c>
      <c r="CG136" s="2">
        <v>0</v>
      </c>
      <c r="CH136" s="2">
        <v>34</v>
      </c>
      <c r="CI136" s="2">
        <v>0</v>
      </c>
      <c r="CJ136" s="2">
        <v>0</v>
      </c>
      <c r="CK136" s="2">
        <v>0</v>
      </c>
      <c r="CL136" s="2">
        <v>0</v>
      </c>
      <c r="CM136" s="2">
        <v>0</v>
      </c>
      <c r="CN136" s="2" t="s">
        <v>3</v>
      </c>
      <c r="CO136" s="2">
        <v>0</v>
      </c>
      <c r="CP136" s="2">
        <f t="shared" si="273"/>
        <v>0</v>
      </c>
      <c r="CQ136" s="2">
        <f t="shared" si="274"/>
        <v>0</v>
      </c>
      <c r="CR136" s="2">
        <f t="shared" si="275"/>
        <v>0</v>
      </c>
      <c r="CS136" s="2">
        <f t="shared" si="276"/>
        <v>0</v>
      </c>
      <c r="CT136" s="2">
        <f t="shared" si="277"/>
        <v>4460000</v>
      </c>
      <c r="CU136" s="2">
        <f t="shared" si="278"/>
        <v>0</v>
      </c>
      <c r="CV136" s="2">
        <f t="shared" si="279"/>
        <v>0</v>
      </c>
      <c r="CW136" s="2">
        <f t="shared" si="280"/>
        <v>0</v>
      </c>
      <c r="CX136" s="2">
        <f t="shared" si="281"/>
        <v>0</v>
      </c>
      <c r="CY136" s="2">
        <f t="shared" si="282"/>
        <v>0</v>
      </c>
      <c r="CZ136" s="2">
        <f t="shared" si="283"/>
        <v>0</v>
      </c>
      <c r="DA136" s="2"/>
      <c r="DB136" s="2"/>
      <c r="DC136" s="2" t="s">
        <v>3</v>
      </c>
      <c r="DD136" s="2" t="s">
        <v>3</v>
      </c>
      <c r="DE136" s="2" t="s">
        <v>3</v>
      </c>
      <c r="DF136" s="2" t="s">
        <v>3</v>
      </c>
      <c r="DG136" s="2" t="s">
        <v>3</v>
      </c>
      <c r="DH136" s="2" t="s">
        <v>3</v>
      </c>
      <c r="DI136" s="2" t="s">
        <v>3</v>
      </c>
      <c r="DJ136" s="2" t="s">
        <v>3</v>
      </c>
      <c r="DK136" s="2" t="s">
        <v>3</v>
      </c>
      <c r="DL136" s="2" t="s">
        <v>3</v>
      </c>
      <c r="DM136" s="2" t="s">
        <v>3</v>
      </c>
      <c r="DN136" s="2">
        <v>0</v>
      </c>
      <c r="DO136" s="2">
        <v>0</v>
      </c>
      <c r="DP136" s="2">
        <v>1</v>
      </c>
      <c r="DQ136" s="2">
        <v>1</v>
      </c>
      <c r="DR136" s="2"/>
      <c r="DS136" s="2"/>
      <c r="DT136" s="2"/>
      <c r="DU136" s="2">
        <v>1013</v>
      </c>
      <c r="DV136" s="2" t="s">
        <v>29</v>
      </c>
      <c r="DW136" s="2" t="s">
        <v>29</v>
      </c>
      <c r="DX136" s="2">
        <v>1</v>
      </c>
      <c r="DY136" s="2"/>
      <c r="DZ136" s="2"/>
      <c r="EA136" s="2"/>
      <c r="EB136" s="2"/>
      <c r="EC136" s="2"/>
      <c r="ED136" s="2"/>
      <c r="EE136" s="2">
        <v>58262974</v>
      </c>
      <c r="EF136" s="2">
        <v>8</v>
      </c>
      <c r="EG136" s="2" t="s">
        <v>30</v>
      </c>
      <c r="EH136" s="2">
        <v>0</v>
      </c>
      <c r="EI136" s="2" t="s">
        <v>3</v>
      </c>
      <c r="EJ136" s="2">
        <v>1</v>
      </c>
      <c r="EK136" s="2">
        <v>1211</v>
      </c>
      <c r="EL136" s="2" t="s">
        <v>31</v>
      </c>
      <c r="EM136" s="2" t="s">
        <v>32</v>
      </c>
      <c r="EN136" s="2"/>
      <c r="EO136" s="2" t="s">
        <v>3</v>
      </c>
      <c r="EP136" s="2"/>
      <c r="EQ136" s="2">
        <v>0</v>
      </c>
      <c r="ER136" s="2">
        <v>4460000</v>
      </c>
      <c r="ES136" s="2">
        <v>0</v>
      </c>
      <c r="ET136" s="2">
        <v>0</v>
      </c>
      <c r="EU136" s="2">
        <v>0</v>
      </c>
      <c r="EV136" s="2">
        <v>4460000</v>
      </c>
      <c r="EW136" s="2">
        <v>0</v>
      </c>
      <c r="EX136" s="2">
        <v>0</v>
      </c>
      <c r="EY136" s="2">
        <v>0</v>
      </c>
      <c r="EZ136" s="2"/>
      <c r="FA136" s="2"/>
      <c r="FB136" s="2"/>
      <c r="FC136" s="2"/>
      <c r="FD136" s="2"/>
      <c r="FE136" s="2"/>
      <c r="FF136" s="2"/>
      <c r="FG136" s="2"/>
      <c r="FH136" s="2"/>
      <c r="FI136" s="2"/>
      <c r="FJ136" s="2"/>
      <c r="FK136" s="2"/>
      <c r="FL136" s="2"/>
      <c r="FM136" s="2"/>
      <c r="FN136" s="2"/>
      <c r="FO136" s="2"/>
      <c r="FP136" s="2"/>
      <c r="FQ136" s="2">
        <v>0</v>
      </c>
      <c r="FR136" s="2">
        <f t="shared" si="284"/>
        <v>0</v>
      </c>
      <c r="FS136" s="2">
        <v>0</v>
      </c>
      <c r="FT136" s="2" t="s">
        <v>33</v>
      </c>
      <c r="FU136" s="2"/>
      <c r="FV136" s="2"/>
      <c r="FW136" s="2"/>
      <c r="FX136" s="2">
        <v>0</v>
      </c>
      <c r="FY136" s="2">
        <v>0</v>
      </c>
      <c r="FZ136" s="2"/>
      <c r="GA136" s="2" t="s">
        <v>3</v>
      </c>
      <c r="GB136" s="2"/>
      <c r="GC136" s="2"/>
      <c r="GD136" s="2">
        <v>1</v>
      </c>
      <c r="GE136" s="2"/>
      <c r="GF136" s="2">
        <v>-1372096432</v>
      </c>
      <c r="GG136" s="2">
        <v>2</v>
      </c>
      <c r="GH136" s="2">
        <v>2</v>
      </c>
      <c r="GI136" s="2">
        <v>0</v>
      </c>
      <c r="GJ136" s="2">
        <v>0</v>
      </c>
      <c r="GK136" s="2">
        <v>0</v>
      </c>
      <c r="GL136" s="2">
        <f t="shared" si="285"/>
        <v>0</v>
      </c>
      <c r="GM136" s="2">
        <f t="shared" si="286"/>
        <v>0</v>
      </c>
      <c r="GN136" s="2">
        <f t="shared" si="287"/>
        <v>0</v>
      </c>
      <c r="GO136" s="2">
        <f t="shared" si="288"/>
        <v>0</v>
      </c>
      <c r="GP136" s="2">
        <f t="shared" si="289"/>
        <v>0</v>
      </c>
      <c r="GQ136" s="2"/>
      <c r="GR136" s="2">
        <v>0</v>
      </c>
      <c r="GS136" s="2">
        <v>4</v>
      </c>
      <c r="GT136" s="2">
        <v>0</v>
      </c>
      <c r="GU136" s="2" t="s">
        <v>3</v>
      </c>
      <c r="GV136" s="2">
        <f t="shared" si="290"/>
        <v>0</v>
      </c>
      <c r="GW136" s="2">
        <v>1</v>
      </c>
      <c r="GX136" s="2">
        <f t="shared" si="291"/>
        <v>0</v>
      </c>
      <c r="GY136" s="2"/>
      <c r="GZ136" s="2"/>
      <c r="HA136" s="2">
        <v>0</v>
      </c>
      <c r="HB136" s="2">
        <v>0</v>
      </c>
      <c r="HC136" s="2">
        <f t="shared" si="292"/>
        <v>0</v>
      </c>
      <c r="HD136" s="2"/>
      <c r="HE136" s="2"/>
      <c r="HF136" s="2"/>
      <c r="HG136" s="2"/>
      <c r="HH136" s="2"/>
      <c r="HI136" s="2"/>
      <c r="HJ136" s="2"/>
      <c r="HK136" s="2"/>
      <c r="HL136" s="2"/>
      <c r="HM136" s="2"/>
      <c r="HN136" s="2"/>
      <c r="HO136" s="2"/>
      <c r="HP136" s="2"/>
      <c r="HQ136" s="2"/>
      <c r="HR136" s="2"/>
      <c r="HS136" s="2"/>
      <c r="HT136" s="2"/>
      <c r="HU136" s="2"/>
      <c r="HV136" s="2"/>
      <c r="HW136" s="2"/>
      <c r="HX136" s="2"/>
      <c r="HY136" s="2"/>
      <c r="HZ136" s="2"/>
      <c r="IA136" s="2"/>
      <c r="IB136" s="2"/>
      <c r="IC136" s="2"/>
      <c r="ID136" s="2"/>
      <c r="IE136" s="2"/>
      <c r="IF136" s="2"/>
      <c r="IG136" s="2"/>
      <c r="IH136" s="2"/>
      <c r="II136" s="2"/>
      <c r="IJ136" s="2"/>
      <c r="IK136" s="2">
        <v>0</v>
      </c>
      <c r="IL136" s="2"/>
      <c r="IM136" s="2"/>
      <c r="IN136" s="2"/>
      <c r="IO136" s="2"/>
      <c r="IP136" s="2"/>
      <c r="IQ136" s="2"/>
      <c r="IR136" s="2"/>
      <c r="IS136" s="2"/>
      <c r="IT136" s="2"/>
      <c r="IU136" s="2"/>
    </row>
    <row r="137" spans="1:255" x14ac:dyDescent="0.2">
      <c r="A137">
        <v>17</v>
      </c>
      <c r="B137">
        <v>1</v>
      </c>
      <c r="E137" t="s">
        <v>191</v>
      </c>
      <c r="F137" t="s">
        <v>192</v>
      </c>
      <c r="G137" t="s">
        <v>193</v>
      </c>
      <c r="H137" t="s">
        <v>29</v>
      </c>
      <c r="I137">
        <v>0</v>
      </c>
      <c r="J137">
        <v>0</v>
      </c>
      <c r="L137">
        <v>1</v>
      </c>
      <c r="M137">
        <v>0</v>
      </c>
      <c r="N137">
        <f t="shared" si="252"/>
        <v>1</v>
      </c>
      <c r="O137">
        <f t="shared" si="253"/>
        <v>0</v>
      </c>
      <c r="P137">
        <f t="shared" si="254"/>
        <v>0</v>
      </c>
      <c r="Q137">
        <f t="shared" si="255"/>
        <v>0</v>
      </c>
      <c r="R137">
        <f t="shared" si="256"/>
        <v>0</v>
      </c>
      <c r="S137">
        <f t="shared" si="257"/>
        <v>0</v>
      </c>
      <c r="T137">
        <f t="shared" si="258"/>
        <v>0</v>
      </c>
      <c r="U137">
        <f t="shared" si="259"/>
        <v>0</v>
      </c>
      <c r="V137">
        <f t="shared" si="260"/>
        <v>0</v>
      </c>
      <c r="W137">
        <f t="shared" si="261"/>
        <v>0</v>
      </c>
      <c r="X137">
        <f t="shared" si="262"/>
        <v>0</v>
      </c>
      <c r="Y137">
        <f t="shared" si="263"/>
        <v>0</v>
      </c>
      <c r="AA137">
        <v>58262851</v>
      </c>
      <c r="AB137">
        <f t="shared" si="264"/>
        <v>4460000</v>
      </c>
      <c r="AC137">
        <f t="shared" si="265"/>
        <v>0</v>
      </c>
      <c r="AD137">
        <f t="shared" si="266"/>
        <v>0</v>
      </c>
      <c r="AE137">
        <f t="shared" si="267"/>
        <v>0</v>
      </c>
      <c r="AF137">
        <f t="shared" si="268"/>
        <v>4460000</v>
      </c>
      <c r="AG137">
        <f t="shared" si="269"/>
        <v>0</v>
      </c>
      <c r="AH137">
        <f t="shared" si="270"/>
        <v>0</v>
      </c>
      <c r="AI137">
        <f t="shared" si="271"/>
        <v>0</v>
      </c>
      <c r="AJ137">
        <f t="shared" si="272"/>
        <v>0</v>
      </c>
      <c r="AK137">
        <v>4460000</v>
      </c>
      <c r="AL137">
        <v>0</v>
      </c>
      <c r="AM137">
        <v>0</v>
      </c>
      <c r="AN137">
        <v>0</v>
      </c>
      <c r="AO137">
        <v>4460000</v>
      </c>
      <c r="AP137">
        <v>0</v>
      </c>
      <c r="AQ137">
        <v>0</v>
      </c>
      <c r="AR137">
        <v>0</v>
      </c>
      <c r="AS137">
        <v>0</v>
      </c>
      <c r="AT137">
        <v>0</v>
      </c>
      <c r="AU137">
        <v>0</v>
      </c>
      <c r="AV137">
        <v>1</v>
      </c>
      <c r="AW137">
        <v>1</v>
      </c>
      <c r="AZ137">
        <v>1</v>
      </c>
      <c r="BA137">
        <v>1</v>
      </c>
      <c r="BB137">
        <v>1</v>
      </c>
      <c r="BC137">
        <v>1</v>
      </c>
      <c r="BD137" t="s">
        <v>3</v>
      </c>
      <c r="BE137" t="s">
        <v>3</v>
      </c>
      <c r="BF137" t="s">
        <v>3</v>
      </c>
      <c r="BG137" t="s">
        <v>3</v>
      </c>
      <c r="BH137">
        <v>0</v>
      </c>
      <c r="BI137">
        <v>1</v>
      </c>
      <c r="BJ137" t="s">
        <v>3</v>
      </c>
      <c r="BM137">
        <v>1211</v>
      </c>
      <c r="BN137">
        <v>0</v>
      </c>
      <c r="BO137" t="s">
        <v>3</v>
      </c>
      <c r="BP137">
        <v>0</v>
      </c>
      <c r="BQ137">
        <v>8</v>
      </c>
      <c r="BR137">
        <v>0</v>
      </c>
      <c r="BS137">
        <v>1</v>
      </c>
      <c r="BT137">
        <v>1</v>
      </c>
      <c r="BU137">
        <v>1</v>
      </c>
      <c r="BV137">
        <v>1</v>
      </c>
      <c r="BW137">
        <v>1</v>
      </c>
      <c r="BX137">
        <v>1</v>
      </c>
      <c r="BY137" t="s">
        <v>3</v>
      </c>
      <c r="BZ137">
        <v>0</v>
      </c>
      <c r="CA137">
        <v>0</v>
      </c>
      <c r="CE137">
        <v>0</v>
      </c>
      <c r="CF137">
        <v>0</v>
      </c>
      <c r="CG137">
        <v>0</v>
      </c>
      <c r="CH137">
        <v>34</v>
      </c>
      <c r="CI137">
        <v>0</v>
      </c>
      <c r="CJ137">
        <v>0</v>
      </c>
      <c r="CK137">
        <v>0</v>
      </c>
      <c r="CL137">
        <v>0</v>
      </c>
      <c r="CM137">
        <v>0</v>
      </c>
      <c r="CN137" t="s">
        <v>3</v>
      </c>
      <c r="CO137">
        <v>0</v>
      </c>
      <c r="CP137">
        <f t="shared" si="273"/>
        <v>0</v>
      </c>
      <c r="CQ137">
        <f t="shared" si="274"/>
        <v>0</v>
      </c>
      <c r="CR137">
        <f t="shared" si="275"/>
        <v>0</v>
      </c>
      <c r="CS137">
        <f t="shared" si="276"/>
        <v>0</v>
      </c>
      <c r="CT137">
        <f t="shared" si="277"/>
        <v>4460000</v>
      </c>
      <c r="CU137">
        <f t="shared" si="278"/>
        <v>0</v>
      </c>
      <c r="CV137">
        <f t="shared" si="279"/>
        <v>0</v>
      </c>
      <c r="CW137">
        <f t="shared" si="280"/>
        <v>0</v>
      </c>
      <c r="CX137">
        <f t="shared" si="281"/>
        <v>0</v>
      </c>
      <c r="CY137">
        <f t="shared" si="282"/>
        <v>0</v>
      </c>
      <c r="CZ137">
        <f t="shared" si="283"/>
        <v>0</v>
      </c>
      <c r="DC137" t="s">
        <v>3</v>
      </c>
      <c r="DD137" t="s">
        <v>3</v>
      </c>
      <c r="DE137" t="s">
        <v>3</v>
      </c>
      <c r="DF137" t="s">
        <v>3</v>
      </c>
      <c r="DG137" t="s">
        <v>3</v>
      </c>
      <c r="DH137" t="s">
        <v>3</v>
      </c>
      <c r="DI137" t="s">
        <v>3</v>
      </c>
      <c r="DJ137" t="s">
        <v>3</v>
      </c>
      <c r="DK137" t="s">
        <v>3</v>
      </c>
      <c r="DL137" t="s">
        <v>3</v>
      </c>
      <c r="DM137" t="s">
        <v>3</v>
      </c>
      <c r="DN137">
        <v>0</v>
      </c>
      <c r="DO137">
        <v>0</v>
      </c>
      <c r="DP137">
        <v>1</v>
      </c>
      <c r="DQ137">
        <v>1</v>
      </c>
      <c r="DU137">
        <v>1013</v>
      </c>
      <c r="DV137" t="s">
        <v>29</v>
      </c>
      <c r="DW137" t="s">
        <v>29</v>
      </c>
      <c r="DX137">
        <v>1</v>
      </c>
      <c r="EE137">
        <v>58262974</v>
      </c>
      <c r="EF137">
        <v>8</v>
      </c>
      <c r="EG137" t="s">
        <v>30</v>
      </c>
      <c r="EH137">
        <v>0</v>
      </c>
      <c r="EI137" t="s">
        <v>3</v>
      </c>
      <c r="EJ137">
        <v>1</v>
      </c>
      <c r="EK137">
        <v>1211</v>
      </c>
      <c r="EL137" t="s">
        <v>31</v>
      </c>
      <c r="EM137" t="s">
        <v>32</v>
      </c>
      <c r="EO137" t="s">
        <v>3</v>
      </c>
      <c r="EQ137">
        <v>0</v>
      </c>
      <c r="ER137">
        <v>4460000</v>
      </c>
      <c r="ES137">
        <v>0</v>
      </c>
      <c r="ET137">
        <v>0</v>
      </c>
      <c r="EU137">
        <v>0</v>
      </c>
      <c r="EV137">
        <v>4460000</v>
      </c>
      <c r="EW137">
        <v>0</v>
      </c>
      <c r="EX137">
        <v>0</v>
      </c>
      <c r="EY137">
        <v>0</v>
      </c>
      <c r="FQ137">
        <v>0</v>
      </c>
      <c r="FR137">
        <f t="shared" si="284"/>
        <v>0</v>
      </c>
      <c r="FS137">
        <v>0</v>
      </c>
      <c r="FT137" t="s">
        <v>33</v>
      </c>
      <c r="FX137">
        <v>0</v>
      </c>
      <c r="FY137">
        <v>0</v>
      </c>
      <c r="GA137" t="s">
        <v>3</v>
      </c>
      <c r="GD137">
        <v>1</v>
      </c>
      <c r="GF137">
        <v>-1372096432</v>
      </c>
      <c r="GG137">
        <v>2</v>
      </c>
      <c r="GH137">
        <v>2</v>
      </c>
      <c r="GI137">
        <v>0</v>
      </c>
      <c r="GJ137">
        <v>0</v>
      </c>
      <c r="GK137">
        <v>0</v>
      </c>
      <c r="GL137">
        <f t="shared" si="285"/>
        <v>0</v>
      </c>
      <c r="GM137">
        <f t="shared" si="286"/>
        <v>0</v>
      </c>
      <c r="GN137">
        <f t="shared" si="287"/>
        <v>0</v>
      </c>
      <c r="GO137">
        <f t="shared" si="288"/>
        <v>0</v>
      </c>
      <c r="GP137">
        <f t="shared" si="289"/>
        <v>0</v>
      </c>
      <c r="GR137">
        <v>0</v>
      </c>
      <c r="GS137">
        <v>4</v>
      </c>
      <c r="GT137">
        <v>0</v>
      </c>
      <c r="GU137" t="s">
        <v>3</v>
      </c>
      <c r="GV137">
        <f t="shared" si="290"/>
        <v>0</v>
      </c>
      <c r="GW137">
        <v>1</v>
      </c>
      <c r="GX137">
        <f t="shared" si="291"/>
        <v>0</v>
      </c>
      <c r="HA137">
        <v>0</v>
      </c>
      <c r="HB137">
        <v>0</v>
      </c>
      <c r="HC137">
        <f t="shared" si="292"/>
        <v>0</v>
      </c>
      <c r="IK137">
        <v>0</v>
      </c>
    </row>
    <row r="138" spans="1:255" x14ac:dyDescent="0.2">
      <c r="A138" s="2">
        <v>17</v>
      </c>
      <c r="B138" s="2">
        <v>1</v>
      </c>
      <c r="C138" s="2"/>
      <c r="D138" s="2"/>
      <c r="E138" s="2" t="s">
        <v>194</v>
      </c>
      <c r="F138" s="2" t="s">
        <v>195</v>
      </c>
      <c r="G138" s="2" t="s">
        <v>196</v>
      </c>
      <c r="H138" s="2" t="s">
        <v>29</v>
      </c>
      <c r="I138" s="2">
        <v>0</v>
      </c>
      <c r="J138" s="2">
        <v>0</v>
      </c>
      <c r="K138" s="2"/>
      <c r="L138" s="2">
        <v>1</v>
      </c>
      <c r="M138" s="2">
        <v>0</v>
      </c>
      <c r="N138" s="2">
        <f t="shared" si="252"/>
        <v>1</v>
      </c>
      <c r="O138" s="2">
        <f t="shared" si="253"/>
        <v>0</v>
      </c>
      <c r="P138" s="2">
        <f t="shared" si="254"/>
        <v>0</v>
      </c>
      <c r="Q138" s="2">
        <f t="shared" si="255"/>
        <v>0</v>
      </c>
      <c r="R138" s="2">
        <f t="shared" si="256"/>
        <v>0</v>
      </c>
      <c r="S138" s="2">
        <f t="shared" si="257"/>
        <v>0</v>
      </c>
      <c r="T138" s="2">
        <f t="shared" si="258"/>
        <v>0</v>
      </c>
      <c r="U138" s="2">
        <f t="shared" si="259"/>
        <v>0</v>
      </c>
      <c r="V138" s="2">
        <f t="shared" si="260"/>
        <v>0</v>
      </c>
      <c r="W138" s="2">
        <f t="shared" si="261"/>
        <v>0</v>
      </c>
      <c r="X138" s="2">
        <f t="shared" si="262"/>
        <v>0</v>
      </c>
      <c r="Y138" s="2">
        <f t="shared" si="263"/>
        <v>0</v>
      </c>
      <c r="Z138" s="2"/>
      <c r="AA138" s="2">
        <v>58262852</v>
      </c>
      <c r="AB138" s="2">
        <f t="shared" si="264"/>
        <v>4985010</v>
      </c>
      <c r="AC138" s="2">
        <f t="shared" si="265"/>
        <v>0</v>
      </c>
      <c r="AD138" s="2">
        <f t="shared" si="266"/>
        <v>0</v>
      </c>
      <c r="AE138" s="2">
        <f t="shared" si="267"/>
        <v>0</v>
      </c>
      <c r="AF138" s="2">
        <f t="shared" si="268"/>
        <v>4985010</v>
      </c>
      <c r="AG138" s="2">
        <f t="shared" si="269"/>
        <v>0</v>
      </c>
      <c r="AH138" s="2">
        <f t="shared" si="270"/>
        <v>0</v>
      </c>
      <c r="AI138" s="2">
        <f t="shared" si="271"/>
        <v>0</v>
      </c>
      <c r="AJ138" s="2">
        <f t="shared" si="272"/>
        <v>0</v>
      </c>
      <c r="AK138" s="2">
        <v>4985010</v>
      </c>
      <c r="AL138" s="2">
        <v>0</v>
      </c>
      <c r="AM138" s="2">
        <v>0</v>
      </c>
      <c r="AN138" s="2">
        <v>0</v>
      </c>
      <c r="AO138" s="2">
        <v>4985010</v>
      </c>
      <c r="AP138" s="2">
        <v>0</v>
      </c>
      <c r="AQ138" s="2">
        <v>0</v>
      </c>
      <c r="AR138" s="2">
        <v>0</v>
      </c>
      <c r="AS138" s="2">
        <v>0</v>
      </c>
      <c r="AT138" s="2">
        <v>0</v>
      </c>
      <c r="AU138" s="2">
        <v>0</v>
      </c>
      <c r="AV138" s="2">
        <v>1</v>
      </c>
      <c r="AW138" s="2">
        <v>1</v>
      </c>
      <c r="AX138" s="2"/>
      <c r="AY138" s="2"/>
      <c r="AZ138" s="2">
        <v>1</v>
      </c>
      <c r="BA138" s="2">
        <v>1</v>
      </c>
      <c r="BB138" s="2">
        <v>1</v>
      </c>
      <c r="BC138" s="2">
        <v>1</v>
      </c>
      <c r="BD138" s="2" t="s">
        <v>3</v>
      </c>
      <c r="BE138" s="2" t="s">
        <v>3</v>
      </c>
      <c r="BF138" s="2" t="s">
        <v>3</v>
      </c>
      <c r="BG138" s="2" t="s">
        <v>3</v>
      </c>
      <c r="BH138" s="2">
        <v>0</v>
      </c>
      <c r="BI138" s="2">
        <v>1</v>
      </c>
      <c r="BJ138" s="2" t="s">
        <v>3</v>
      </c>
      <c r="BK138" s="2"/>
      <c r="BL138" s="2"/>
      <c r="BM138" s="2">
        <v>1211</v>
      </c>
      <c r="BN138" s="2">
        <v>0</v>
      </c>
      <c r="BO138" s="2" t="s">
        <v>3</v>
      </c>
      <c r="BP138" s="2">
        <v>0</v>
      </c>
      <c r="BQ138" s="2">
        <v>8</v>
      </c>
      <c r="BR138" s="2">
        <v>0</v>
      </c>
      <c r="BS138" s="2">
        <v>1</v>
      </c>
      <c r="BT138" s="2">
        <v>1</v>
      </c>
      <c r="BU138" s="2">
        <v>1</v>
      </c>
      <c r="BV138" s="2">
        <v>1</v>
      </c>
      <c r="BW138" s="2">
        <v>1</v>
      </c>
      <c r="BX138" s="2">
        <v>1</v>
      </c>
      <c r="BY138" s="2" t="s">
        <v>3</v>
      </c>
      <c r="BZ138" s="2">
        <v>0</v>
      </c>
      <c r="CA138" s="2">
        <v>0</v>
      </c>
      <c r="CB138" s="2"/>
      <c r="CC138" s="2"/>
      <c r="CD138" s="2"/>
      <c r="CE138" s="2">
        <v>0</v>
      </c>
      <c r="CF138" s="2">
        <v>0</v>
      </c>
      <c r="CG138" s="2">
        <v>0</v>
      </c>
      <c r="CH138" s="2">
        <v>35</v>
      </c>
      <c r="CI138" s="2">
        <v>0</v>
      </c>
      <c r="CJ138" s="2">
        <v>0</v>
      </c>
      <c r="CK138" s="2">
        <v>0</v>
      </c>
      <c r="CL138" s="2">
        <v>0</v>
      </c>
      <c r="CM138" s="2">
        <v>0</v>
      </c>
      <c r="CN138" s="2" t="s">
        <v>3</v>
      </c>
      <c r="CO138" s="2">
        <v>0</v>
      </c>
      <c r="CP138" s="2">
        <f t="shared" si="273"/>
        <v>0</v>
      </c>
      <c r="CQ138" s="2">
        <f t="shared" si="274"/>
        <v>0</v>
      </c>
      <c r="CR138" s="2">
        <f t="shared" si="275"/>
        <v>0</v>
      </c>
      <c r="CS138" s="2">
        <f t="shared" si="276"/>
        <v>0</v>
      </c>
      <c r="CT138" s="2">
        <f t="shared" si="277"/>
        <v>4985010</v>
      </c>
      <c r="CU138" s="2">
        <f t="shared" si="278"/>
        <v>0</v>
      </c>
      <c r="CV138" s="2">
        <f t="shared" si="279"/>
        <v>0</v>
      </c>
      <c r="CW138" s="2">
        <f t="shared" si="280"/>
        <v>0</v>
      </c>
      <c r="CX138" s="2">
        <f t="shared" si="281"/>
        <v>0</v>
      </c>
      <c r="CY138" s="2">
        <f t="shared" si="282"/>
        <v>0</v>
      </c>
      <c r="CZ138" s="2">
        <f t="shared" si="283"/>
        <v>0</v>
      </c>
      <c r="DA138" s="2"/>
      <c r="DB138" s="2"/>
      <c r="DC138" s="2" t="s">
        <v>3</v>
      </c>
      <c r="DD138" s="2" t="s">
        <v>3</v>
      </c>
      <c r="DE138" s="2" t="s">
        <v>3</v>
      </c>
      <c r="DF138" s="2" t="s">
        <v>3</v>
      </c>
      <c r="DG138" s="2" t="s">
        <v>3</v>
      </c>
      <c r="DH138" s="2" t="s">
        <v>3</v>
      </c>
      <c r="DI138" s="2" t="s">
        <v>3</v>
      </c>
      <c r="DJ138" s="2" t="s">
        <v>3</v>
      </c>
      <c r="DK138" s="2" t="s">
        <v>3</v>
      </c>
      <c r="DL138" s="2" t="s">
        <v>3</v>
      </c>
      <c r="DM138" s="2" t="s">
        <v>3</v>
      </c>
      <c r="DN138" s="2">
        <v>0</v>
      </c>
      <c r="DO138" s="2">
        <v>0</v>
      </c>
      <c r="DP138" s="2">
        <v>1</v>
      </c>
      <c r="DQ138" s="2">
        <v>1</v>
      </c>
      <c r="DR138" s="2"/>
      <c r="DS138" s="2"/>
      <c r="DT138" s="2"/>
      <c r="DU138" s="2">
        <v>1013</v>
      </c>
      <c r="DV138" s="2" t="s">
        <v>29</v>
      </c>
      <c r="DW138" s="2" t="s">
        <v>29</v>
      </c>
      <c r="DX138" s="2">
        <v>1</v>
      </c>
      <c r="DY138" s="2"/>
      <c r="DZ138" s="2"/>
      <c r="EA138" s="2"/>
      <c r="EB138" s="2"/>
      <c r="EC138" s="2"/>
      <c r="ED138" s="2"/>
      <c r="EE138" s="2">
        <v>58262974</v>
      </c>
      <c r="EF138" s="2">
        <v>8</v>
      </c>
      <c r="EG138" s="2" t="s">
        <v>30</v>
      </c>
      <c r="EH138" s="2">
        <v>0</v>
      </c>
      <c r="EI138" s="2" t="s">
        <v>3</v>
      </c>
      <c r="EJ138" s="2">
        <v>1</v>
      </c>
      <c r="EK138" s="2">
        <v>1211</v>
      </c>
      <c r="EL138" s="2" t="s">
        <v>31</v>
      </c>
      <c r="EM138" s="2" t="s">
        <v>32</v>
      </c>
      <c r="EN138" s="2"/>
      <c r="EO138" s="2" t="s">
        <v>3</v>
      </c>
      <c r="EP138" s="2"/>
      <c r="EQ138" s="2">
        <v>0</v>
      </c>
      <c r="ER138" s="2">
        <v>4985010</v>
      </c>
      <c r="ES138" s="2">
        <v>0</v>
      </c>
      <c r="ET138" s="2">
        <v>0</v>
      </c>
      <c r="EU138" s="2">
        <v>0</v>
      </c>
      <c r="EV138" s="2">
        <v>4985010</v>
      </c>
      <c r="EW138" s="2">
        <v>0</v>
      </c>
      <c r="EX138" s="2">
        <v>0</v>
      </c>
      <c r="EY138" s="2">
        <v>0</v>
      </c>
      <c r="EZ138" s="2"/>
      <c r="FA138" s="2"/>
      <c r="FB138" s="2"/>
      <c r="FC138" s="2"/>
      <c r="FD138" s="2"/>
      <c r="FE138" s="2"/>
      <c r="FF138" s="2"/>
      <c r="FG138" s="2"/>
      <c r="FH138" s="2"/>
      <c r="FI138" s="2"/>
      <c r="FJ138" s="2"/>
      <c r="FK138" s="2"/>
      <c r="FL138" s="2"/>
      <c r="FM138" s="2"/>
      <c r="FN138" s="2"/>
      <c r="FO138" s="2"/>
      <c r="FP138" s="2"/>
      <c r="FQ138" s="2">
        <v>0</v>
      </c>
      <c r="FR138" s="2">
        <f t="shared" si="284"/>
        <v>0</v>
      </c>
      <c r="FS138" s="2">
        <v>0</v>
      </c>
      <c r="FT138" s="2" t="s">
        <v>33</v>
      </c>
      <c r="FU138" s="2"/>
      <c r="FV138" s="2"/>
      <c r="FW138" s="2"/>
      <c r="FX138" s="2">
        <v>0</v>
      </c>
      <c r="FY138" s="2">
        <v>0</v>
      </c>
      <c r="FZ138" s="2"/>
      <c r="GA138" s="2" t="s">
        <v>3</v>
      </c>
      <c r="GB138" s="2"/>
      <c r="GC138" s="2"/>
      <c r="GD138" s="2">
        <v>1</v>
      </c>
      <c r="GE138" s="2"/>
      <c r="GF138" s="2">
        <v>1664545978</v>
      </c>
      <c r="GG138" s="2">
        <v>2</v>
      </c>
      <c r="GH138" s="2">
        <v>2</v>
      </c>
      <c r="GI138" s="2">
        <v>0</v>
      </c>
      <c r="GJ138" s="2">
        <v>0</v>
      </c>
      <c r="GK138" s="2">
        <v>0</v>
      </c>
      <c r="GL138" s="2">
        <f t="shared" si="285"/>
        <v>0</v>
      </c>
      <c r="GM138" s="2">
        <f t="shared" si="286"/>
        <v>0</v>
      </c>
      <c r="GN138" s="2">
        <f t="shared" si="287"/>
        <v>0</v>
      </c>
      <c r="GO138" s="2">
        <f t="shared" si="288"/>
        <v>0</v>
      </c>
      <c r="GP138" s="2">
        <f t="shared" si="289"/>
        <v>0</v>
      </c>
      <c r="GQ138" s="2"/>
      <c r="GR138" s="2">
        <v>0</v>
      </c>
      <c r="GS138" s="2">
        <v>4</v>
      </c>
      <c r="GT138" s="2">
        <v>0</v>
      </c>
      <c r="GU138" s="2" t="s">
        <v>3</v>
      </c>
      <c r="GV138" s="2">
        <f t="shared" si="290"/>
        <v>0</v>
      </c>
      <c r="GW138" s="2">
        <v>1</v>
      </c>
      <c r="GX138" s="2">
        <f t="shared" si="291"/>
        <v>0</v>
      </c>
      <c r="GY138" s="2"/>
      <c r="GZ138" s="2"/>
      <c r="HA138" s="2">
        <v>0</v>
      </c>
      <c r="HB138" s="2">
        <v>0</v>
      </c>
      <c r="HC138" s="2">
        <f t="shared" si="292"/>
        <v>0</v>
      </c>
      <c r="HD138" s="2"/>
      <c r="HE138" s="2"/>
      <c r="HF138" s="2"/>
      <c r="HG138" s="2"/>
      <c r="HH138" s="2"/>
      <c r="HI138" s="2"/>
      <c r="HJ138" s="2"/>
      <c r="HK138" s="2"/>
      <c r="HL138" s="2"/>
      <c r="HM138" s="2"/>
      <c r="HN138" s="2"/>
      <c r="HO138" s="2"/>
      <c r="HP138" s="2"/>
      <c r="HQ138" s="2"/>
      <c r="HR138" s="2"/>
      <c r="HS138" s="2"/>
      <c r="HT138" s="2"/>
      <c r="HU138" s="2"/>
      <c r="HV138" s="2"/>
      <c r="HW138" s="2"/>
      <c r="HX138" s="2"/>
      <c r="HY138" s="2"/>
      <c r="HZ138" s="2"/>
      <c r="IA138" s="2"/>
      <c r="IB138" s="2"/>
      <c r="IC138" s="2"/>
      <c r="ID138" s="2"/>
      <c r="IE138" s="2"/>
      <c r="IF138" s="2"/>
      <c r="IG138" s="2"/>
      <c r="IH138" s="2"/>
      <c r="II138" s="2"/>
      <c r="IJ138" s="2"/>
      <c r="IK138" s="2">
        <v>0</v>
      </c>
      <c r="IL138" s="2"/>
      <c r="IM138" s="2"/>
      <c r="IN138" s="2"/>
      <c r="IO138" s="2"/>
      <c r="IP138" s="2"/>
      <c r="IQ138" s="2"/>
      <c r="IR138" s="2"/>
      <c r="IS138" s="2"/>
      <c r="IT138" s="2"/>
      <c r="IU138" s="2"/>
    </row>
    <row r="139" spans="1:255" x14ac:dyDescent="0.2">
      <c r="A139">
        <v>17</v>
      </c>
      <c r="B139">
        <v>1</v>
      </c>
      <c r="E139" t="s">
        <v>194</v>
      </c>
      <c r="F139" t="s">
        <v>195</v>
      </c>
      <c r="G139" t="s">
        <v>196</v>
      </c>
      <c r="H139" t="s">
        <v>29</v>
      </c>
      <c r="I139">
        <v>0</v>
      </c>
      <c r="J139">
        <v>0</v>
      </c>
      <c r="L139">
        <v>1</v>
      </c>
      <c r="M139">
        <v>0</v>
      </c>
      <c r="N139">
        <f t="shared" si="252"/>
        <v>1</v>
      </c>
      <c r="O139">
        <f t="shared" si="253"/>
        <v>0</v>
      </c>
      <c r="P139">
        <f t="shared" si="254"/>
        <v>0</v>
      </c>
      <c r="Q139">
        <f t="shared" si="255"/>
        <v>0</v>
      </c>
      <c r="R139">
        <f t="shared" si="256"/>
        <v>0</v>
      </c>
      <c r="S139">
        <f t="shared" si="257"/>
        <v>0</v>
      </c>
      <c r="T139">
        <f t="shared" si="258"/>
        <v>0</v>
      </c>
      <c r="U139">
        <f t="shared" si="259"/>
        <v>0</v>
      </c>
      <c r="V139">
        <f t="shared" si="260"/>
        <v>0</v>
      </c>
      <c r="W139">
        <f t="shared" si="261"/>
        <v>0</v>
      </c>
      <c r="X139">
        <f t="shared" si="262"/>
        <v>0</v>
      </c>
      <c r="Y139">
        <f t="shared" si="263"/>
        <v>0</v>
      </c>
      <c r="AA139">
        <v>58262851</v>
      </c>
      <c r="AB139">
        <f t="shared" si="264"/>
        <v>4985010</v>
      </c>
      <c r="AC139">
        <f t="shared" si="265"/>
        <v>0</v>
      </c>
      <c r="AD139">
        <f t="shared" si="266"/>
        <v>0</v>
      </c>
      <c r="AE139">
        <f t="shared" si="267"/>
        <v>0</v>
      </c>
      <c r="AF139">
        <f t="shared" si="268"/>
        <v>4985010</v>
      </c>
      <c r="AG139">
        <f t="shared" si="269"/>
        <v>0</v>
      </c>
      <c r="AH139">
        <f t="shared" si="270"/>
        <v>0</v>
      </c>
      <c r="AI139">
        <f t="shared" si="271"/>
        <v>0</v>
      </c>
      <c r="AJ139">
        <f t="shared" si="272"/>
        <v>0</v>
      </c>
      <c r="AK139">
        <v>4985010</v>
      </c>
      <c r="AL139">
        <v>0</v>
      </c>
      <c r="AM139">
        <v>0</v>
      </c>
      <c r="AN139">
        <v>0</v>
      </c>
      <c r="AO139">
        <v>4985010</v>
      </c>
      <c r="AP139">
        <v>0</v>
      </c>
      <c r="AQ139">
        <v>0</v>
      </c>
      <c r="AR139">
        <v>0</v>
      </c>
      <c r="AS139">
        <v>0</v>
      </c>
      <c r="AT139">
        <v>0</v>
      </c>
      <c r="AU139">
        <v>0</v>
      </c>
      <c r="AV139">
        <v>1</v>
      </c>
      <c r="AW139">
        <v>1</v>
      </c>
      <c r="AZ139">
        <v>1</v>
      </c>
      <c r="BA139">
        <v>1</v>
      </c>
      <c r="BB139">
        <v>1</v>
      </c>
      <c r="BC139">
        <v>1</v>
      </c>
      <c r="BD139" t="s">
        <v>3</v>
      </c>
      <c r="BE139" t="s">
        <v>3</v>
      </c>
      <c r="BF139" t="s">
        <v>3</v>
      </c>
      <c r="BG139" t="s">
        <v>3</v>
      </c>
      <c r="BH139">
        <v>0</v>
      </c>
      <c r="BI139">
        <v>1</v>
      </c>
      <c r="BJ139" t="s">
        <v>3</v>
      </c>
      <c r="BM139">
        <v>1211</v>
      </c>
      <c r="BN139">
        <v>0</v>
      </c>
      <c r="BO139" t="s">
        <v>3</v>
      </c>
      <c r="BP139">
        <v>0</v>
      </c>
      <c r="BQ139">
        <v>8</v>
      </c>
      <c r="BR139">
        <v>0</v>
      </c>
      <c r="BS139">
        <v>1</v>
      </c>
      <c r="BT139">
        <v>1</v>
      </c>
      <c r="BU139">
        <v>1</v>
      </c>
      <c r="BV139">
        <v>1</v>
      </c>
      <c r="BW139">
        <v>1</v>
      </c>
      <c r="BX139">
        <v>1</v>
      </c>
      <c r="BY139" t="s">
        <v>3</v>
      </c>
      <c r="BZ139">
        <v>0</v>
      </c>
      <c r="CA139">
        <v>0</v>
      </c>
      <c r="CE139">
        <v>0</v>
      </c>
      <c r="CF139">
        <v>0</v>
      </c>
      <c r="CG139">
        <v>0</v>
      </c>
      <c r="CH139">
        <v>35</v>
      </c>
      <c r="CI139">
        <v>0</v>
      </c>
      <c r="CJ139">
        <v>0</v>
      </c>
      <c r="CK139">
        <v>0</v>
      </c>
      <c r="CL139">
        <v>0</v>
      </c>
      <c r="CM139">
        <v>0</v>
      </c>
      <c r="CN139" t="s">
        <v>3</v>
      </c>
      <c r="CO139">
        <v>0</v>
      </c>
      <c r="CP139">
        <f t="shared" si="273"/>
        <v>0</v>
      </c>
      <c r="CQ139">
        <f t="shared" si="274"/>
        <v>0</v>
      </c>
      <c r="CR139">
        <f t="shared" si="275"/>
        <v>0</v>
      </c>
      <c r="CS139">
        <f t="shared" si="276"/>
        <v>0</v>
      </c>
      <c r="CT139">
        <f t="shared" si="277"/>
        <v>4985010</v>
      </c>
      <c r="CU139">
        <f t="shared" si="278"/>
        <v>0</v>
      </c>
      <c r="CV139">
        <f t="shared" si="279"/>
        <v>0</v>
      </c>
      <c r="CW139">
        <f t="shared" si="280"/>
        <v>0</v>
      </c>
      <c r="CX139">
        <f t="shared" si="281"/>
        <v>0</v>
      </c>
      <c r="CY139">
        <f t="shared" si="282"/>
        <v>0</v>
      </c>
      <c r="CZ139">
        <f t="shared" si="283"/>
        <v>0</v>
      </c>
      <c r="DC139" t="s">
        <v>3</v>
      </c>
      <c r="DD139" t="s">
        <v>3</v>
      </c>
      <c r="DE139" t="s">
        <v>3</v>
      </c>
      <c r="DF139" t="s">
        <v>3</v>
      </c>
      <c r="DG139" t="s">
        <v>3</v>
      </c>
      <c r="DH139" t="s">
        <v>3</v>
      </c>
      <c r="DI139" t="s">
        <v>3</v>
      </c>
      <c r="DJ139" t="s">
        <v>3</v>
      </c>
      <c r="DK139" t="s">
        <v>3</v>
      </c>
      <c r="DL139" t="s">
        <v>3</v>
      </c>
      <c r="DM139" t="s">
        <v>3</v>
      </c>
      <c r="DN139">
        <v>0</v>
      </c>
      <c r="DO139">
        <v>0</v>
      </c>
      <c r="DP139">
        <v>1</v>
      </c>
      <c r="DQ139">
        <v>1</v>
      </c>
      <c r="DU139">
        <v>1013</v>
      </c>
      <c r="DV139" t="s">
        <v>29</v>
      </c>
      <c r="DW139" t="s">
        <v>29</v>
      </c>
      <c r="DX139">
        <v>1</v>
      </c>
      <c r="EE139">
        <v>58262974</v>
      </c>
      <c r="EF139">
        <v>8</v>
      </c>
      <c r="EG139" t="s">
        <v>30</v>
      </c>
      <c r="EH139">
        <v>0</v>
      </c>
      <c r="EI139" t="s">
        <v>3</v>
      </c>
      <c r="EJ139">
        <v>1</v>
      </c>
      <c r="EK139">
        <v>1211</v>
      </c>
      <c r="EL139" t="s">
        <v>31</v>
      </c>
      <c r="EM139" t="s">
        <v>32</v>
      </c>
      <c r="EO139" t="s">
        <v>3</v>
      </c>
      <c r="EQ139">
        <v>0</v>
      </c>
      <c r="ER139">
        <v>4985010</v>
      </c>
      <c r="ES139">
        <v>0</v>
      </c>
      <c r="ET139">
        <v>0</v>
      </c>
      <c r="EU139">
        <v>0</v>
      </c>
      <c r="EV139">
        <v>4985010</v>
      </c>
      <c r="EW139">
        <v>0</v>
      </c>
      <c r="EX139">
        <v>0</v>
      </c>
      <c r="EY139">
        <v>0</v>
      </c>
      <c r="FQ139">
        <v>0</v>
      </c>
      <c r="FR139">
        <f t="shared" si="284"/>
        <v>0</v>
      </c>
      <c r="FS139">
        <v>0</v>
      </c>
      <c r="FT139" t="s">
        <v>33</v>
      </c>
      <c r="FX139">
        <v>0</v>
      </c>
      <c r="FY139">
        <v>0</v>
      </c>
      <c r="GA139" t="s">
        <v>3</v>
      </c>
      <c r="GD139">
        <v>1</v>
      </c>
      <c r="GF139">
        <v>1664545978</v>
      </c>
      <c r="GG139">
        <v>2</v>
      </c>
      <c r="GH139">
        <v>2</v>
      </c>
      <c r="GI139">
        <v>0</v>
      </c>
      <c r="GJ139">
        <v>0</v>
      </c>
      <c r="GK139">
        <v>0</v>
      </c>
      <c r="GL139">
        <f t="shared" si="285"/>
        <v>0</v>
      </c>
      <c r="GM139">
        <f t="shared" si="286"/>
        <v>0</v>
      </c>
      <c r="GN139">
        <f t="shared" si="287"/>
        <v>0</v>
      </c>
      <c r="GO139">
        <f t="shared" si="288"/>
        <v>0</v>
      </c>
      <c r="GP139">
        <f t="shared" si="289"/>
        <v>0</v>
      </c>
      <c r="GR139">
        <v>0</v>
      </c>
      <c r="GS139">
        <v>4</v>
      </c>
      <c r="GT139">
        <v>0</v>
      </c>
      <c r="GU139" t="s">
        <v>3</v>
      </c>
      <c r="GV139">
        <f t="shared" si="290"/>
        <v>0</v>
      </c>
      <c r="GW139">
        <v>1</v>
      </c>
      <c r="GX139">
        <f t="shared" si="291"/>
        <v>0</v>
      </c>
      <c r="HA139">
        <v>0</v>
      </c>
      <c r="HB139">
        <v>0</v>
      </c>
      <c r="HC139">
        <f t="shared" si="292"/>
        <v>0</v>
      </c>
      <c r="IK139">
        <v>0</v>
      </c>
    </row>
    <row r="140" spans="1:255" x14ac:dyDescent="0.2">
      <c r="A140" s="2">
        <v>17</v>
      </c>
      <c r="B140" s="2">
        <v>1</v>
      </c>
      <c r="C140" s="2"/>
      <c r="D140" s="2"/>
      <c r="E140" s="2" t="s">
        <v>197</v>
      </c>
      <c r="F140" s="2" t="s">
        <v>198</v>
      </c>
      <c r="G140" s="2" t="s">
        <v>199</v>
      </c>
      <c r="H140" s="2" t="s">
        <v>29</v>
      </c>
      <c r="I140" s="2">
        <v>0</v>
      </c>
      <c r="J140" s="2">
        <v>0</v>
      </c>
      <c r="K140" s="2"/>
      <c r="L140" s="2">
        <v>1</v>
      </c>
      <c r="M140" s="2">
        <v>0</v>
      </c>
      <c r="N140" s="2">
        <f t="shared" si="252"/>
        <v>1</v>
      </c>
      <c r="O140" s="2">
        <f t="shared" si="253"/>
        <v>0</v>
      </c>
      <c r="P140" s="2">
        <f t="shared" si="254"/>
        <v>0</v>
      </c>
      <c r="Q140" s="2">
        <f t="shared" si="255"/>
        <v>0</v>
      </c>
      <c r="R140" s="2">
        <f t="shared" si="256"/>
        <v>0</v>
      </c>
      <c r="S140" s="2">
        <f t="shared" si="257"/>
        <v>0</v>
      </c>
      <c r="T140" s="2">
        <f t="shared" si="258"/>
        <v>0</v>
      </c>
      <c r="U140" s="2">
        <f t="shared" si="259"/>
        <v>0</v>
      </c>
      <c r="V140" s="2">
        <f t="shared" si="260"/>
        <v>0</v>
      </c>
      <c r="W140" s="2">
        <f t="shared" si="261"/>
        <v>0</v>
      </c>
      <c r="X140" s="2">
        <f t="shared" si="262"/>
        <v>0</v>
      </c>
      <c r="Y140" s="2">
        <f t="shared" si="263"/>
        <v>0</v>
      </c>
      <c r="Z140" s="2"/>
      <c r="AA140" s="2">
        <v>58262852</v>
      </c>
      <c r="AB140" s="2">
        <f t="shared" si="264"/>
        <v>2800000</v>
      </c>
      <c r="AC140" s="2">
        <f t="shared" si="265"/>
        <v>0</v>
      </c>
      <c r="AD140" s="2">
        <f t="shared" si="266"/>
        <v>0</v>
      </c>
      <c r="AE140" s="2">
        <f t="shared" si="267"/>
        <v>0</v>
      </c>
      <c r="AF140" s="2">
        <f t="shared" si="268"/>
        <v>2800000</v>
      </c>
      <c r="AG140" s="2">
        <f t="shared" si="269"/>
        <v>0</v>
      </c>
      <c r="AH140" s="2">
        <f t="shared" si="270"/>
        <v>0</v>
      </c>
      <c r="AI140" s="2">
        <f t="shared" si="271"/>
        <v>0</v>
      </c>
      <c r="AJ140" s="2">
        <f t="shared" si="272"/>
        <v>0</v>
      </c>
      <c r="AK140" s="2">
        <v>2800000</v>
      </c>
      <c r="AL140" s="2">
        <v>0</v>
      </c>
      <c r="AM140" s="2">
        <v>0</v>
      </c>
      <c r="AN140" s="2">
        <v>0</v>
      </c>
      <c r="AO140" s="2">
        <v>2800000</v>
      </c>
      <c r="AP140" s="2">
        <v>0</v>
      </c>
      <c r="AQ140" s="2">
        <v>0</v>
      </c>
      <c r="AR140" s="2">
        <v>0</v>
      </c>
      <c r="AS140" s="2">
        <v>0</v>
      </c>
      <c r="AT140" s="2">
        <v>0</v>
      </c>
      <c r="AU140" s="2">
        <v>0</v>
      </c>
      <c r="AV140" s="2">
        <v>1</v>
      </c>
      <c r="AW140" s="2">
        <v>1</v>
      </c>
      <c r="AX140" s="2"/>
      <c r="AY140" s="2"/>
      <c r="AZ140" s="2">
        <v>1</v>
      </c>
      <c r="BA140" s="2">
        <v>1</v>
      </c>
      <c r="BB140" s="2">
        <v>1</v>
      </c>
      <c r="BC140" s="2">
        <v>1</v>
      </c>
      <c r="BD140" s="2" t="s">
        <v>3</v>
      </c>
      <c r="BE140" s="2" t="s">
        <v>3</v>
      </c>
      <c r="BF140" s="2" t="s">
        <v>3</v>
      </c>
      <c r="BG140" s="2" t="s">
        <v>3</v>
      </c>
      <c r="BH140" s="2">
        <v>0</v>
      </c>
      <c r="BI140" s="2">
        <v>1</v>
      </c>
      <c r="BJ140" s="2" t="s">
        <v>3</v>
      </c>
      <c r="BK140" s="2"/>
      <c r="BL140" s="2"/>
      <c r="BM140" s="2">
        <v>1211</v>
      </c>
      <c r="BN140" s="2">
        <v>0</v>
      </c>
      <c r="BO140" s="2" t="s">
        <v>3</v>
      </c>
      <c r="BP140" s="2">
        <v>0</v>
      </c>
      <c r="BQ140" s="2">
        <v>8</v>
      </c>
      <c r="BR140" s="2">
        <v>0</v>
      </c>
      <c r="BS140" s="2">
        <v>1</v>
      </c>
      <c r="BT140" s="2">
        <v>1</v>
      </c>
      <c r="BU140" s="2">
        <v>1</v>
      </c>
      <c r="BV140" s="2">
        <v>1</v>
      </c>
      <c r="BW140" s="2">
        <v>1</v>
      </c>
      <c r="BX140" s="2">
        <v>1</v>
      </c>
      <c r="BY140" s="2" t="s">
        <v>3</v>
      </c>
      <c r="BZ140" s="2">
        <v>0</v>
      </c>
      <c r="CA140" s="2">
        <v>0</v>
      </c>
      <c r="CB140" s="2"/>
      <c r="CC140" s="2"/>
      <c r="CD140" s="2"/>
      <c r="CE140" s="2">
        <v>0</v>
      </c>
      <c r="CF140" s="2">
        <v>0</v>
      </c>
      <c r="CG140" s="2">
        <v>0</v>
      </c>
      <c r="CH140" s="2">
        <v>36</v>
      </c>
      <c r="CI140" s="2">
        <v>0</v>
      </c>
      <c r="CJ140" s="2">
        <v>0</v>
      </c>
      <c r="CK140" s="2">
        <v>0</v>
      </c>
      <c r="CL140" s="2">
        <v>0</v>
      </c>
      <c r="CM140" s="2">
        <v>0</v>
      </c>
      <c r="CN140" s="2" t="s">
        <v>3</v>
      </c>
      <c r="CO140" s="2">
        <v>0</v>
      </c>
      <c r="CP140" s="2">
        <f t="shared" si="273"/>
        <v>0</v>
      </c>
      <c r="CQ140" s="2">
        <f t="shared" si="274"/>
        <v>0</v>
      </c>
      <c r="CR140" s="2">
        <f t="shared" si="275"/>
        <v>0</v>
      </c>
      <c r="CS140" s="2">
        <f t="shared" si="276"/>
        <v>0</v>
      </c>
      <c r="CT140" s="2">
        <f t="shared" si="277"/>
        <v>2800000</v>
      </c>
      <c r="CU140" s="2">
        <f t="shared" si="278"/>
        <v>0</v>
      </c>
      <c r="CV140" s="2">
        <f t="shared" si="279"/>
        <v>0</v>
      </c>
      <c r="CW140" s="2">
        <f t="shared" si="280"/>
        <v>0</v>
      </c>
      <c r="CX140" s="2">
        <f t="shared" si="281"/>
        <v>0</v>
      </c>
      <c r="CY140" s="2">
        <f t="shared" si="282"/>
        <v>0</v>
      </c>
      <c r="CZ140" s="2">
        <f t="shared" si="283"/>
        <v>0</v>
      </c>
      <c r="DA140" s="2"/>
      <c r="DB140" s="2"/>
      <c r="DC140" s="2" t="s">
        <v>3</v>
      </c>
      <c r="DD140" s="2" t="s">
        <v>3</v>
      </c>
      <c r="DE140" s="2" t="s">
        <v>3</v>
      </c>
      <c r="DF140" s="2" t="s">
        <v>3</v>
      </c>
      <c r="DG140" s="2" t="s">
        <v>3</v>
      </c>
      <c r="DH140" s="2" t="s">
        <v>3</v>
      </c>
      <c r="DI140" s="2" t="s">
        <v>3</v>
      </c>
      <c r="DJ140" s="2" t="s">
        <v>3</v>
      </c>
      <c r="DK140" s="2" t="s">
        <v>3</v>
      </c>
      <c r="DL140" s="2" t="s">
        <v>3</v>
      </c>
      <c r="DM140" s="2" t="s">
        <v>3</v>
      </c>
      <c r="DN140" s="2">
        <v>0</v>
      </c>
      <c r="DO140" s="2">
        <v>0</v>
      </c>
      <c r="DP140" s="2">
        <v>1</v>
      </c>
      <c r="DQ140" s="2">
        <v>1</v>
      </c>
      <c r="DR140" s="2"/>
      <c r="DS140" s="2"/>
      <c r="DT140" s="2"/>
      <c r="DU140" s="2">
        <v>1013</v>
      </c>
      <c r="DV140" s="2" t="s">
        <v>29</v>
      </c>
      <c r="DW140" s="2" t="s">
        <v>29</v>
      </c>
      <c r="DX140" s="2">
        <v>1</v>
      </c>
      <c r="DY140" s="2"/>
      <c r="DZ140" s="2"/>
      <c r="EA140" s="2"/>
      <c r="EB140" s="2"/>
      <c r="EC140" s="2"/>
      <c r="ED140" s="2"/>
      <c r="EE140" s="2">
        <v>58262974</v>
      </c>
      <c r="EF140" s="2">
        <v>8</v>
      </c>
      <c r="EG140" s="2" t="s">
        <v>30</v>
      </c>
      <c r="EH140" s="2">
        <v>0</v>
      </c>
      <c r="EI140" s="2" t="s">
        <v>3</v>
      </c>
      <c r="EJ140" s="2">
        <v>1</v>
      </c>
      <c r="EK140" s="2">
        <v>1211</v>
      </c>
      <c r="EL140" s="2" t="s">
        <v>31</v>
      </c>
      <c r="EM140" s="2" t="s">
        <v>32</v>
      </c>
      <c r="EN140" s="2"/>
      <c r="EO140" s="2" t="s">
        <v>3</v>
      </c>
      <c r="EP140" s="2"/>
      <c r="EQ140" s="2">
        <v>0</v>
      </c>
      <c r="ER140" s="2">
        <v>2800000</v>
      </c>
      <c r="ES140" s="2">
        <v>0</v>
      </c>
      <c r="ET140" s="2">
        <v>0</v>
      </c>
      <c r="EU140" s="2">
        <v>0</v>
      </c>
      <c r="EV140" s="2">
        <v>2800000</v>
      </c>
      <c r="EW140" s="2">
        <v>0</v>
      </c>
      <c r="EX140" s="2">
        <v>0</v>
      </c>
      <c r="EY140" s="2">
        <v>0</v>
      </c>
      <c r="EZ140" s="2"/>
      <c r="FA140" s="2"/>
      <c r="FB140" s="2"/>
      <c r="FC140" s="2"/>
      <c r="FD140" s="2"/>
      <c r="FE140" s="2"/>
      <c r="FF140" s="2"/>
      <c r="FG140" s="2"/>
      <c r="FH140" s="2"/>
      <c r="FI140" s="2"/>
      <c r="FJ140" s="2"/>
      <c r="FK140" s="2"/>
      <c r="FL140" s="2"/>
      <c r="FM140" s="2"/>
      <c r="FN140" s="2"/>
      <c r="FO140" s="2"/>
      <c r="FP140" s="2"/>
      <c r="FQ140" s="2">
        <v>0</v>
      </c>
      <c r="FR140" s="2">
        <f t="shared" si="284"/>
        <v>0</v>
      </c>
      <c r="FS140" s="2">
        <v>0</v>
      </c>
      <c r="FT140" s="2" t="s">
        <v>33</v>
      </c>
      <c r="FU140" s="2"/>
      <c r="FV140" s="2"/>
      <c r="FW140" s="2"/>
      <c r="FX140" s="2">
        <v>0</v>
      </c>
      <c r="FY140" s="2">
        <v>0</v>
      </c>
      <c r="FZ140" s="2"/>
      <c r="GA140" s="2" t="s">
        <v>3</v>
      </c>
      <c r="GB140" s="2"/>
      <c r="GC140" s="2"/>
      <c r="GD140" s="2">
        <v>1</v>
      </c>
      <c r="GE140" s="2"/>
      <c r="GF140" s="2">
        <v>644955834</v>
      </c>
      <c r="GG140" s="2">
        <v>2</v>
      </c>
      <c r="GH140" s="2">
        <v>2</v>
      </c>
      <c r="GI140" s="2">
        <v>0</v>
      </c>
      <c r="GJ140" s="2">
        <v>0</v>
      </c>
      <c r="GK140" s="2">
        <v>0</v>
      </c>
      <c r="GL140" s="2">
        <f t="shared" si="285"/>
        <v>0</v>
      </c>
      <c r="GM140" s="2">
        <f t="shared" si="286"/>
        <v>0</v>
      </c>
      <c r="GN140" s="2">
        <f t="shared" si="287"/>
        <v>0</v>
      </c>
      <c r="GO140" s="2">
        <f t="shared" si="288"/>
        <v>0</v>
      </c>
      <c r="GP140" s="2">
        <f t="shared" si="289"/>
        <v>0</v>
      </c>
      <c r="GQ140" s="2"/>
      <c r="GR140" s="2">
        <v>0</v>
      </c>
      <c r="GS140" s="2">
        <v>4</v>
      </c>
      <c r="GT140" s="2">
        <v>0</v>
      </c>
      <c r="GU140" s="2" t="s">
        <v>3</v>
      </c>
      <c r="GV140" s="2">
        <f t="shared" si="290"/>
        <v>0</v>
      </c>
      <c r="GW140" s="2">
        <v>1</v>
      </c>
      <c r="GX140" s="2">
        <f t="shared" si="291"/>
        <v>0</v>
      </c>
      <c r="GY140" s="2"/>
      <c r="GZ140" s="2"/>
      <c r="HA140" s="2">
        <v>0</v>
      </c>
      <c r="HB140" s="2">
        <v>0</v>
      </c>
      <c r="HC140" s="2">
        <f t="shared" si="292"/>
        <v>0</v>
      </c>
      <c r="HD140" s="2"/>
      <c r="HE140" s="2"/>
      <c r="HF140" s="2"/>
      <c r="HG140" s="2"/>
      <c r="HH140" s="2"/>
      <c r="HI140" s="2"/>
      <c r="HJ140" s="2"/>
      <c r="HK140" s="2"/>
      <c r="HL140" s="2"/>
      <c r="HM140" s="2"/>
      <c r="HN140" s="2"/>
      <c r="HO140" s="2"/>
      <c r="HP140" s="2"/>
      <c r="HQ140" s="2"/>
      <c r="HR140" s="2"/>
      <c r="HS140" s="2"/>
      <c r="HT140" s="2"/>
      <c r="HU140" s="2"/>
      <c r="HV140" s="2"/>
      <c r="HW140" s="2"/>
      <c r="HX140" s="2"/>
      <c r="HY140" s="2"/>
      <c r="HZ140" s="2"/>
      <c r="IA140" s="2"/>
      <c r="IB140" s="2"/>
      <c r="IC140" s="2"/>
      <c r="ID140" s="2"/>
      <c r="IE140" s="2"/>
      <c r="IF140" s="2"/>
      <c r="IG140" s="2"/>
      <c r="IH140" s="2"/>
      <c r="II140" s="2"/>
      <c r="IJ140" s="2"/>
      <c r="IK140" s="2">
        <v>0</v>
      </c>
      <c r="IL140" s="2"/>
      <c r="IM140" s="2"/>
      <c r="IN140" s="2"/>
      <c r="IO140" s="2"/>
      <c r="IP140" s="2"/>
      <c r="IQ140" s="2"/>
      <c r="IR140" s="2"/>
      <c r="IS140" s="2"/>
      <c r="IT140" s="2"/>
      <c r="IU140" s="2"/>
    </row>
    <row r="141" spans="1:255" x14ac:dyDescent="0.2">
      <c r="A141">
        <v>17</v>
      </c>
      <c r="B141">
        <v>1</v>
      </c>
      <c r="E141" t="s">
        <v>197</v>
      </c>
      <c r="F141" t="s">
        <v>198</v>
      </c>
      <c r="G141" t="s">
        <v>199</v>
      </c>
      <c r="H141" t="s">
        <v>29</v>
      </c>
      <c r="I141">
        <v>0</v>
      </c>
      <c r="J141">
        <v>0</v>
      </c>
      <c r="L141">
        <v>1</v>
      </c>
      <c r="M141">
        <v>0</v>
      </c>
      <c r="N141">
        <f t="shared" si="252"/>
        <v>1</v>
      </c>
      <c r="O141">
        <f t="shared" si="253"/>
        <v>0</v>
      </c>
      <c r="P141">
        <f t="shared" si="254"/>
        <v>0</v>
      </c>
      <c r="Q141">
        <f t="shared" si="255"/>
        <v>0</v>
      </c>
      <c r="R141">
        <f t="shared" si="256"/>
        <v>0</v>
      </c>
      <c r="S141">
        <f t="shared" si="257"/>
        <v>0</v>
      </c>
      <c r="T141">
        <f t="shared" si="258"/>
        <v>0</v>
      </c>
      <c r="U141">
        <f t="shared" si="259"/>
        <v>0</v>
      </c>
      <c r="V141">
        <f t="shared" si="260"/>
        <v>0</v>
      </c>
      <c r="W141">
        <f t="shared" si="261"/>
        <v>0</v>
      </c>
      <c r="X141">
        <f t="shared" si="262"/>
        <v>0</v>
      </c>
      <c r="Y141">
        <f t="shared" si="263"/>
        <v>0</v>
      </c>
      <c r="AA141">
        <v>58262851</v>
      </c>
      <c r="AB141">
        <f t="shared" si="264"/>
        <v>2800000</v>
      </c>
      <c r="AC141">
        <f t="shared" si="265"/>
        <v>0</v>
      </c>
      <c r="AD141">
        <f t="shared" si="266"/>
        <v>0</v>
      </c>
      <c r="AE141">
        <f t="shared" si="267"/>
        <v>0</v>
      </c>
      <c r="AF141">
        <f t="shared" si="268"/>
        <v>2800000</v>
      </c>
      <c r="AG141">
        <f t="shared" si="269"/>
        <v>0</v>
      </c>
      <c r="AH141">
        <f t="shared" si="270"/>
        <v>0</v>
      </c>
      <c r="AI141">
        <f t="shared" si="271"/>
        <v>0</v>
      </c>
      <c r="AJ141">
        <f t="shared" si="272"/>
        <v>0</v>
      </c>
      <c r="AK141">
        <v>2800000</v>
      </c>
      <c r="AL141">
        <v>0</v>
      </c>
      <c r="AM141">
        <v>0</v>
      </c>
      <c r="AN141">
        <v>0</v>
      </c>
      <c r="AO141">
        <v>2800000</v>
      </c>
      <c r="AP141">
        <v>0</v>
      </c>
      <c r="AQ141">
        <v>0</v>
      </c>
      <c r="AR141">
        <v>0</v>
      </c>
      <c r="AS141">
        <v>0</v>
      </c>
      <c r="AT141">
        <v>0</v>
      </c>
      <c r="AU141">
        <v>0</v>
      </c>
      <c r="AV141">
        <v>1</v>
      </c>
      <c r="AW141">
        <v>1</v>
      </c>
      <c r="AZ141">
        <v>1</v>
      </c>
      <c r="BA141">
        <v>1</v>
      </c>
      <c r="BB141">
        <v>1</v>
      </c>
      <c r="BC141">
        <v>1</v>
      </c>
      <c r="BD141" t="s">
        <v>3</v>
      </c>
      <c r="BE141" t="s">
        <v>3</v>
      </c>
      <c r="BF141" t="s">
        <v>3</v>
      </c>
      <c r="BG141" t="s">
        <v>3</v>
      </c>
      <c r="BH141">
        <v>0</v>
      </c>
      <c r="BI141">
        <v>1</v>
      </c>
      <c r="BJ141" t="s">
        <v>3</v>
      </c>
      <c r="BM141">
        <v>1211</v>
      </c>
      <c r="BN141">
        <v>0</v>
      </c>
      <c r="BO141" t="s">
        <v>3</v>
      </c>
      <c r="BP141">
        <v>0</v>
      </c>
      <c r="BQ141">
        <v>8</v>
      </c>
      <c r="BR141">
        <v>0</v>
      </c>
      <c r="BS141">
        <v>1</v>
      </c>
      <c r="BT141">
        <v>1</v>
      </c>
      <c r="BU141">
        <v>1</v>
      </c>
      <c r="BV141">
        <v>1</v>
      </c>
      <c r="BW141">
        <v>1</v>
      </c>
      <c r="BX141">
        <v>1</v>
      </c>
      <c r="BY141" t="s">
        <v>3</v>
      </c>
      <c r="BZ141">
        <v>0</v>
      </c>
      <c r="CA141">
        <v>0</v>
      </c>
      <c r="CE141">
        <v>0</v>
      </c>
      <c r="CF141">
        <v>0</v>
      </c>
      <c r="CG141">
        <v>0</v>
      </c>
      <c r="CH141">
        <v>36</v>
      </c>
      <c r="CI141">
        <v>0</v>
      </c>
      <c r="CJ141">
        <v>0</v>
      </c>
      <c r="CK141">
        <v>0</v>
      </c>
      <c r="CL141">
        <v>0</v>
      </c>
      <c r="CM141">
        <v>0</v>
      </c>
      <c r="CN141" t="s">
        <v>3</v>
      </c>
      <c r="CO141">
        <v>0</v>
      </c>
      <c r="CP141">
        <f t="shared" si="273"/>
        <v>0</v>
      </c>
      <c r="CQ141">
        <f t="shared" si="274"/>
        <v>0</v>
      </c>
      <c r="CR141">
        <f t="shared" si="275"/>
        <v>0</v>
      </c>
      <c r="CS141">
        <f t="shared" si="276"/>
        <v>0</v>
      </c>
      <c r="CT141">
        <f t="shared" si="277"/>
        <v>2800000</v>
      </c>
      <c r="CU141">
        <f t="shared" si="278"/>
        <v>0</v>
      </c>
      <c r="CV141">
        <f t="shared" si="279"/>
        <v>0</v>
      </c>
      <c r="CW141">
        <f t="shared" si="280"/>
        <v>0</v>
      </c>
      <c r="CX141">
        <f t="shared" si="281"/>
        <v>0</v>
      </c>
      <c r="CY141">
        <f t="shared" si="282"/>
        <v>0</v>
      </c>
      <c r="CZ141">
        <f t="shared" si="283"/>
        <v>0</v>
      </c>
      <c r="DC141" t="s">
        <v>3</v>
      </c>
      <c r="DD141" t="s">
        <v>3</v>
      </c>
      <c r="DE141" t="s">
        <v>3</v>
      </c>
      <c r="DF141" t="s">
        <v>3</v>
      </c>
      <c r="DG141" t="s">
        <v>3</v>
      </c>
      <c r="DH141" t="s">
        <v>3</v>
      </c>
      <c r="DI141" t="s">
        <v>3</v>
      </c>
      <c r="DJ141" t="s">
        <v>3</v>
      </c>
      <c r="DK141" t="s">
        <v>3</v>
      </c>
      <c r="DL141" t="s">
        <v>3</v>
      </c>
      <c r="DM141" t="s">
        <v>3</v>
      </c>
      <c r="DN141">
        <v>0</v>
      </c>
      <c r="DO141">
        <v>0</v>
      </c>
      <c r="DP141">
        <v>1</v>
      </c>
      <c r="DQ141">
        <v>1</v>
      </c>
      <c r="DU141">
        <v>1013</v>
      </c>
      <c r="DV141" t="s">
        <v>29</v>
      </c>
      <c r="DW141" t="s">
        <v>29</v>
      </c>
      <c r="DX141">
        <v>1</v>
      </c>
      <c r="EE141">
        <v>58262974</v>
      </c>
      <c r="EF141">
        <v>8</v>
      </c>
      <c r="EG141" t="s">
        <v>30</v>
      </c>
      <c r="EH141">
        <v>0</v>
      </c>
      <c r="EI141" t="s">
        <v>3</v>
      </c>
      <c r="EJ141">
        <v>1</v>
      </c>
      <c r="EK141">
        <v>1211</v>
      </c>
      <c r="EL141" t="s">
        <v>31</v>
      </c>
      <c r="EM141" t="s">
        <v>32</v>
      </c>
      <c r="EO141" t="s">
        <v>3</v>
      </c>
      <c r="EQ141">
        <v>0</v>
      </c>
      <c r="ER141">
        <v>2800000</v>
      </c>
      <c r="ES141">
        <v>0</v>
      </c>
      <c r="ET141">
        <v>0</v>
      </c>
      <c r="EU141">
        <v>0</v>
      </c>
      <c r="EV141">
        <v>2800000</v>
      </c>
      <c r="EW141">
        <v>0</v>
      </c>
      <c r="EX141">
        <v>0</v>
      </c>
      <c r="EY141">
        <v>0</v>
      </c>
      <c r="FQ141">
        <v>0</v>
      </c>
      <c r="FR141">
        <f t="shared" si="284"/>
        <v>0</v>
      </c>
      <c r="FS141">
        <v>0</v>
      </c>
      <c r="FT141" t="s">
        <v>33</v>
      </c>
      <c r="FX141">
        <v>0</v>
      </c>
      <c r="FY141">
        <v>0</v>
      </c>
      <c r="GA141" t="s">
        <v>3</v>
      </c>
      <c r="GD141">
        <v>1</v>
      </c>
      <c r="GF141">
        <v>644955834</v>
      </c>
      <c r="GG141">
        <v>2</v>
      </c>
      <c r="GH141">
        <v>2</v>
      </c>
      <c r="GI141">
        <v>0</v>
      </c>
      <c r="GJ141">
        <v>0</v>
      </c>
      <c r="GK141">
        <v>0</v>
      </c>
      <c r="GL141">
        <f t="shared" si="285"/>
        <v>0</v>
      </c>
      <c r="GM141">
        <f t="shared" si="286"/>
        <v>0</v>
      </c>
      <c r="GN141">
        <f t="shared" si="287"/>
        <v>0</v>
      </c>
      <c r="GO141">
        <f t="shared" si="288"/>
        <v>0</v>
      </c>
      <c r="GP141">
        <f t="shared" si="289"/>
        <v>0</v>
      </c>
      <c r="GR141">
        <v>0</v>
      </c>
      <c r="GS141">
        <v>4</v>
      </c>
      <c r="GT141">
        <v>0</v>
      </c>
      <c r="GU141" t="s">
        <v>3</v>
      </c>
      <c r="GV141">
        <f t="shared" si="290"/>
        <v>0</v>
      </c>
      <c r="GW141">
        <v>1</v>
      </c>
      <c r="GX141">
        <f t="shared" si="291"/>
        <v>0</v>
      </c>
      <c r="HA141">
        <v>0</v>
      </c>
      <c r="HB141">
        <v>0</v>
      </c>
      <c r="HC141">
        <f t="shared" si="292"/>
        <v>0</v>
      </c>
      <c r="IK141">
        <v>0</v>
      </c>
    </row>
    <row r="142" spans="1:255" x14ac:dyDescent="0.2">
      <c r="A142" s="2">
        <v>17</v>
      </c>
      <c r="B142" s="2">
        <v>1</v>
      </c>
      <c r="C142" s="2"/>
      <c r="D142" s="2"/>
      <c r="E142" s="2" t="s">
        <v>200</v>
      </c>
      <c r="F142" s="2" t="s">
        <v>201</v>
      </c>
      <c r="G142" s="2" t="s">
        <v>202</v>
      </c>
      <c r="H142" s="2" t="s">
        <v>29</v>
      </c>
      <c r="I142" s="2">
        <v>0</v>
      </c>
      <c r="J142" s="2">
        <v>0</v>
      </c>
      <c r="K142" s="2"/>
      <c r="L142" s="2">
        <v>1</v>
      </c>
      <c r="M142" s="2">
        <v>0</v>
      </c>
      <c r="N142" s="2">
        <f t="shared" si="252"/>
        <v>1</v>
      </c>
      <c r="O142" s="2">
        <f t="shared" si="253"/>
        <v>0</v>
      </c>
      <c r="P142" s="2">
        <f t="shared" si="254"/>
        <v>0</v>
      </c>
      <c r="Q142" s="2">
        <f t="shared" si="255"/>
        <v>0</v>
      </c>
      <c r="R142" s="2">
        <f t="shared" si="256"/>
        <v>0</v>
      </c>
      <c r="S142" s="2">
        <f t="shared" si="257"/>
        <v>0</v>
      </c>
      <c r="T142" s="2">
        <f t="shared" si="258"/>
        <v>0</v>
      </c>
      <c r="U142" s="2">
        <f t="shared" si="259"/>
        <v>0</v>
      </c>
      <c r="V142" s="2">
        <f t="shared" si="260"/>
        <v>0</v>
      </c>
      <c r="W142" s="2">
        <f t="shared" si="261"/>
        <v>0</v>
      </c>
      <c r="X142" s="2">
        <f t="shared" si="262"/>
        <v>0</v>
      </c>
      <c r="Y142" s="2">
        <f t="shared" si="263"/>
        <v>0</v>
      </c>
      <c r="Z142" s="2"/>
      <c r="AA142" s="2">
        <v>58262852</v>
      </c>
      <c r="AB142" s="2">
        <f t="shared" si="264"/>
        <v>1480200</v>
      </c>
      <c r="AC142" s="2">
        <f t="shared" si="265"/>
        <v>0</v>
      </c>
      <c r="AD142" s="2">
        <f t="shared" si="266"/>
        <v>0</v>
      </c>
      <c r="AE142" s="2">
        <f t="shared" si="267"/>
        <v>0</v>
      </c>
      <c r="AF142" s="2">
        <f t="shared" si="268"/>
        <v>1480200</v>
      </c>
      <c r="AG142" s="2">
        <f t="shared" si="269"/>
        <v>0</v>
      </c>
      <c r="AH142" s="2">
        <f t="shared" si="270"/>
        <v>0</v>
      </c>
      <c r="AI142" s="2">
        <f t="shared" si="271"/>
        <v>0</v>
      </c>
      <c r="AJ142" s="2">
        <f t="shared" si="272"/>
        <v>0</v>
      </c>
      <c r="AK142" s="2">
        <v>1480200</v>
      </c>
      <c r="AL142" s="2">
        <v>0</v>
      </c>
      <c r="AM142" s="2">
        <v>0</v>
      </c>
      <c r="AN142" s="2">
        <v>0</v>
      </c>
      <c r="AO142" s="2">
        <v>1480200</v>
      </c>
      <c r="AP142" s="2">
        <v>0</v>
      </c>
      <c r="AQ142" s="2">
        <v>0</v>
      </c>
      <c r="AR142" s="2">
        <v>0</v>
      </c>
      <c r="AS142" s="2">
        <v>0</v>
      </c>
      <c r="AT142" s="2">
        <v>0</v>
      </c>
      <c r="AU142" s="2">
        <v>0</v>
      </c>
      <c r="AV142" s="2">
        <v>1</v>
      </c>
      <c r="AW142" s="2">
        <v>1</v>
      </c>
      <c r="AX142" s="2"/>
      <c r="AY142" s="2"/>
      <c r="AZ142" s="2">
        <v>1</v>
      </c>
      <c r="BA142" s="2">
        <v>1</v>
      </c>
      <c r="BB142" s="2">
        <v>1</v>
      </c>
      <c r="BC142" s="2">
        <v>1</v>
      </c>
      <c r="BD142" s="2" t="s">
        <v>3</v>
      </c>
      <c r="BE142" s="2" t="s">
        <v>3</v>
      </c>
      <c r="BF142" s="2" t="s">
        <v>3</v>
      </c>
      <c r="BG142" s="2" t="s">
        <v>3</v>
      </c>
      <c r="BH142" s="2">
        <v>0</v>
      </c>
      <c r="BI142" s="2">
        <v>1</v>
      </c>
      <c r="BJ142" s="2" t="s">
        <v>3</v>
      </c>
      <c r="BK142" s="2"/>
      <c r="BL142" s="2"/>
      <c r="BM142" s="2">
        <v>1211</v>
      </c>
      <c r="BN142" s="2">
        <v>0</v>
      </c>
      <c r="BO142" s="2" t="s">
        <v>3</v>
      </c>
      <c r="BP142" s="2">
        <v>0</v>
      </c>
      <c r="BQ142" s="2">
        <v>8</v>
      </c>
      <c r="BR142" s="2">
        <v>0</v>
      </c>
      <c r="BS142" s="2">
        <v>1</v>
      </c>
      <c r="BT142" s="2">
        <v>1</v>
      </c>
      <c r="BU142" s="2">
        <v>1</v>
      </c>
      <c r="BV142" s="2">
        <v>1</v>
      </c>
      <c r="BW142" s="2">
        <v>1</v>
      </c>
      <c r="BX142" s="2">
        <v>1</v>
      </c>
      <c r="BY142" s="2" t="s">
        <v>3</v>
      </c>
      <c r="BZ142" s="2">
        <v>0</v>
      </c>
      <c r="CA142" s="2">
        <v>0</v>
      </c>
      <c r="CB142" s="2"/>
      <c r="CC142" s="2"/>
      <c r="CD142" s="2"/>
      <c r="CE142" s="2">
        <v>0</v>
      </c>
      <c r="CF142" s="2">
        <v>0</v>
      </c>
      <c r="CG142" s="2">
        <v>0</v>
      </c>
      <c r="CH142" s="2">
        <v>37</v>
      </c>
      <c r="CI142" s="2">
        <v>0</v>
      </c>
      <c r="CJ142" s="2">
        <v>0</v>
      </c>
      <c r="CK142" s="2">
        <v>0</v>
      </c>
      <c r="CL142" s="2">
        <v>0</v>
      </c>
      <c r="CM142" s="2">
        <v>0</v>
      </c>
      <c r="CN142" s="2" t="s">
        <v>3</v>
      </c>
      <c r="CO142" s="2">
        <v>0</v>
      </c>
      <c r="CP142" s="2">
        <f t="shared" si="273"/>
        <v>0</v>
      </c>
      <c r="CQ142" s="2">
        <f t="shared" si="274"/>
        <v>0</v>
      </c>
      <c r="CR142" s="2">
        <f t="shared" si="275"/>
        <v>0</v>
      </c>
      <c r="CS142" s="2">
        <f t="shared" si="276"/>
        <v>0</v>
      </c>
      <c r="CT142" s="2">
        <f t="shared" si="277"/>
        <v>1480200</v>
      </c>
      <c r="CU142" s="2">
        <f t="shared" si="278"/>
        <v>0</v>
      </c>
      <c r="CV142" s="2">
        <f t="shared" si="279"/>
        <v>0</v>
      </c>
      <c r="CW142" s="2">
        <f t="shared" si="280"/>
        <v>0</v>
      </c>
      <c r="CX142" s="2">
        <f t="shared" si="281"/>
        <v>0</v>
      </c>
      <c r="CY142" s="2">
        <f t="shared" si="282"/>
        <v>0</v>
      </c>
      <c r="CZ142" s="2">
        <f t="shared" si="283"/>
        <v>0</v>
      </c>
      <c r="DA142" s="2"/>
      <c r="DB142" s="2"/>
      <c r="DC142" s="2" t="s">
        <v>3</v>
      </c>
      <c r="DD142" s="2" t="s">
        <v>3</v>
      </c>
      <c r="DE142" s="2" t="s">
        <v>3</v>
      </c>
      <c r="DF142" s="2" t="s">
        <v>3</v>
      </c>
      <c r="DG142" s="2" t="s">
        <v>3</v>
      </c>
      <c r="DH142" s="2" t="s">
        <v>3</v>
      </c>
      <c r="DI142" s="2" t="s">
        <v>3</v>
      </c>
      <c r="DJ142" s="2" t="s">
        <v>3</v>
      </c>
      <c r="DK142" s="2" t="s">
        <v>3</v>
      </c>
      <c r="DL142" s="2" t="s">
        <v>3</v>
      </c>
      <c r="DM142" s="2" t="s">
        <v>3</v>
      </c>
      <c r="DN142" s="2">
        <v>0</v>
      </c>
      <c r="DO142" s="2">
        <v>0</v>
      </c>
      <c r="DP142" s="2">
        <v>1</v>
      </c>
      <c r="DQ142" s="2">
        <v>1</v>
      </c>
      <c r="DR142" s="2"/>
      <c r="DS142" s="2"/>
      <c r="DT142" s="2"/>
      <c r="DU142" s="2">
        <v>1013</v>
      </c>
      <c r="DV142" s="2" t="s">
        <v>29</v>
      </c>
      <c r="DW142" s="2" t="s">
        <v>29</v>
      </c>
      <c r="DX142" s="2">
        <v>1</v>
      </c>
      <c r="DY142" s="2"/>
      <c r="DZ142" s="2"/>
      <c r="EA142" s="2"/>
      <c r="EB142" s="2"/>
      <c r="EC142" s="2"/>
      <c r="ED142" s="2"/>
      <c r="EE142" s="2">
        <v>58262974</v>
      </c>
      <c r="EF142" s="2">
        <v>8</v>
      </c>
      <c r="EG142" s="2" t="s">
        <v>30</v>
      </c>
      <c r="EH142" s="2">
        <v>0</v>
      </c>
      <c r="EI142" s="2" t="s">
        <v>3</v>
      </c>
      <c r="EJ142" s="2">
        <v>1</v>
      </c>
      <c r="EK142" s="2">
        <v>1211</v>
      </c>
      <c r="EL142" s="2" t="s">
        <v>31</v>
      </c>
      <c r="EM142" s="2" t="s">
        <v>32</v>
      </c>
      <c r="EN142" s="2"/>
      <c r="EO142" s="2" t="s">
        <v>3</v>
      </c>
      <c r="EP142" s="2"/>
      <c r="EQ142" s="2">
        <v>0</v>
      </c>
      <c r="ER142" s="2">
        <v>1480200</v>
      </c>
      <c r="ES142" s="2">
        <v>0</v>
      </c>
      <c r="ET142" s="2">
        <v>0</v>
      </c>
      <c r="EU142" s="2">
        <v>0</v>
      </c>
      <c r="EV142" s="2">
        <v>1480200</v>
      </c>
      <c r="EW142" s="2">
        <v>0</v>
      </c>
      <c r="EX142" s="2">
        <v>0</v>
      </c>
      <c r="EY142" s="2">
        <v>0</v>
      </c>
      <c r="EZ142" s="2"/>
      <c r="FA142" s="2"/>
      <c r="FB142" s="2"/>
      <c r="FC142" s="2"/>
      <c r="FD142" s="2"/>
      <c r="FE142" s="2"/>
      <c r="FF142" s="2"/>
      <c r="FG142" s="2"/>
      <c r="FH142" s="2"/>
      <c r="FI142" s="2"/>
      <c r="FJ142" s="2"/>
      <c r="FK142" s="2"/>
      <c r="FL142" s="2"/>
      <c r="FM142" s="2"/>
      <c r="FN142" s="2"/>
      <c r="FO142" s="2"/>
      <c r="FP142" s="2"/>
      <c r="FQ142" s="2">
        <v>0</v>
      </c>
      <c r="FR142" s="2">
        <f t="shared" si="284"/>
        <v>0</v>
      </c>
      <c r="FS142" s="2">
        <v>0</v>
      </c>
      <c r="FT142" s="2" t="s">
        <v>33</v>
      </c>
      <c r="FU142" s="2"/>
      <c r="FV142" s="2"/>
      <c r="FW142" s="2"/>
      <c r="FX142" s="2">
        <v>0</v>
      </c>
      <c r="FY142" s="2">
        <v>0</v>
      </c>
      <c r="FZ142" s="2"/>
      <c r="GA142" s="2" t="s">
        <v>3</v>
      </c>
      <c r="GB142" s="2"/>
      <c r="GC142" s="2"/>
      <c r="GD142" s="2">
        <v>1</v>
      </c>
      <c r="GE142" s="2"/>
      <c r="GF142" s="2">
        <v>-1811662117</v>
      </c>
      <c r="GG142" s="2">
        <v>2</v>
      </c>
      <c r="GH142" s="2">
        <v>2</v>
      </c>
      <c r="GI142" s="2">
        <v>0</v>
      </c>
      <c r="GJ142" s="2">
        <v>0</v>
      </c>
      <c r="GK142" s="2">
        <v>0</v>
      </c>
      <c r="GL142" s="2">
        <f t="shared" si="285"/>
        <v>0</v>
      </c>
      <c r="GM142" s="2">
        <f t="shared" si="286"/>
        <v>0</v>
      </c>
      <c r="GN142" s="2">
        <f t="shared" si="287"/>
        <v>0</v>
      </c>
      <c r="GO142" s="2">
        <f t="shared" si="288"/>
        <v>0</v>
      </c>
      <c r="GP142" s="2">
        <f t="shared" si="289"/>
        <v>0</v>
      </c>
      <c r="GQ142" s="2"/>
      <c r="GR142" s="2">
        <v>0</v>
      </c>
      <c r="GS142" s="2">
        <v>4</v>
      </c>
      <c r="GT142" s="2">
        <v>0</v>
      </c>
      <c r="GU142" s="2" t="s">
        <v>3</v>
      </c>
      <c r="GV142" s="2">
        <f t="shared" si="290"/>
        <v>0</v>
      </c>
      <c r="GW142" s="2">
        <v>1</v>
      </c>
      <c r="GX142" s="2">
        <f t="shared" si="291"/>
        <v>0</v>
      </c>
      <c r="GY142" s="2"/>
      <c r="GZ142" s="2"/>
      <c r="HA142" s="2">
        <v>0</v>
      </c>
      <c r="HB142" s="2">
        <v>0</v>
      </c>
      <c r="HC142" s="2">
        <f t="shared" si="292"/>
        <v>0</v>
      </c>
      <c r="HD142" s="2"/>
      <c r="HE142" s="2"/>
      <c r="HF142" s="2"/>
      <c r="HG142" s="2"/>
      <c r="HH142" s="2"/>
      <c r="HI142" s="2"/>
      <c r="HJ142" s="2"/>
      <c r="HK142" s="2"/>
      <c r="HL142" s="2"/>
      <c r="HM142" s="2"/>
      <c r="HN142" s="2"/>
      <c r="HO142" s="2"/>
      <c r="HP142" s="2"/>
      <c r="HQ142" s="2"/>
      <c r="HR142" s="2"/>
      <c r="HS142" s="2"/>
      <c r="HT142" s="2"/>
      <c r="HU142" s="2"/>
      <c r="HV142" s="2"/>
      <c r="HW142" s="2"/>
      <c r="HX142" s="2"/>
      <c r="HY142" s="2"/>
      <c r="HZ142" s="2"/>
      <c r="IA142" s="2"/>
      <c r="IB142" s="2"/>
      <c r="IC142" s="2"/>
      <c r="ID142" s="2"/>
      <c r="IE142" s="2"/>
      <c r="IF142" s="2"/>
      <c r="IG142" s="2"/>
      <c r="IH142" s="2"/>
      <c r="II142" s="2"/>
      <c r="IJ142" s="2"/>
      <c r="IK142" s="2">
        <v>0</v>
      </c>
      <c r="IL142" s="2"/>
      <c r="IM142" s="2"/>
      <c r="IN142" s="2"/>
      <c r="IO142" s="2"/>
      <c r="IP142" s="2"/>
      <c r="IQ142" s="2"/>
      <c r="IR142" s="2"/>
      <c r="IS142" s="2"/>
      <c r="IT142" s="2"/>
      <c r="IU142" s="2"/>
    </row>
    <row r="143" spans="1:255" x14ac:dyDescent="0.2">
      <c r="A143">
        <v>17</v>
      </c>
      <c r="B143">
        <v>1</v>
      </c>
      <c r="E143" t="s">
        <v>200</v>
      </c>
      <c r="F143" t="s">
        <v>201</v>
      </c>
      <c r="G143" t="s">
        <v>202</v>
      </c>
      <c r="H143" t="s">
        <v>29</v>
      </c>
      <c r="I143">
        <v>0</v>
      </c>
      <c r="J143">
        <v>0</v>
      </c>
      <c r="L143">
        <v>1</v>
      </c>
      <c r="M143">
        <v>0</v>
      </c>
      <c r="N143">
        <f t="shared" si="252"/>
        <v>1</v>
      </c>
      <c r="O143">
        <f t="shared" si="253"/>
        <v>0</v>
      </c>
      <c r="P143">
        <f t="shared" si="254"/>
        <v>0</v>
      </c>
      <c r="Q143">
        <f t="shared" si="255"/>
        <v>0</v>
      </c>
      <c r="R143">
        <f t="shared" si="256"/>
        <v>0</v>
      </c>
      <c r="S143">
        <f t="shared" si="257"/>
        <v>0</v>
      </c>
      <c r="T143">
        <f t="shared" si="258"/>
        <v>0</v>
      </c>
      <c r="U143">
        <f t="shared" si="259"/>
        <v>0</v>
      </c>
      <c r="V143">
        <f t="shared" si="260"/>
        <v>0</v>
      </c>
      <c r="W143">
        <f t="shared" si="261"/>
        <v>0</v>
      </c>
      <c r="X143">
        <f t="shared" si="262"/>
        <v>0</v>
      </c>
      <c r="Y143">
        <f t="shared" si="263"/>
        <v>0</v>
      </c>
      <c r="AA143">
        <v>58262851</v>
      </c>
      <c r="AB143">
        <f t="shared" si="264"/>
        <v>1480200</v>
      </c>
      <c r="AC143">
        <f t="shared" si="265"/>
        <v>0</v>
      </c>
      <c r="AD143">
        <f t="shared" si="266"/>
        <v>0</v>
      </c>
      <c r="AE143">
        <f t="shared" si="267"/>
        <v>0</v>
      </c>
      <c r="AF143">
        <f t="shared" si="268"/>
        <v>1480200</v>
      </c>
      <c r="AG143">
        <f t="shared" si="269"/>
        <v>0</v>
      </c>
      <c r="AH143">
        <f t="shared" si="270"/>
        <v>0</v>
      </c>
      <c r="AI143">
        <f t="shared" si="271"/>
        <v>0</v>
      </c>
      <c r="AJ143">
        <f t="shared" si="272"/>
        <v>0</v>
      </c>
      <c r="AK143">
        <v>1480200</v>
      </c>
      <c r="AL143">
        <v>0</v>
      </c>
      <c r="AM143">
        <v>0</v>
      </c>
      <c r="AN143">
        <v>0</v>
      </c>
      <c r="AO143">
        <v>1480200</v>
      </c>
      <c r="AP143">
        <v>0</v>
      </c>
      <c r="AQ143">
        <v>0</v>
      </c>
      <c r="AR143">
        <v>0</v>
      </c>
      <c r="AS143">
        <v>0</v>
      </c>
      <c r="AT143">
        <v>0</v>
      </c>
      <c r="AU143">
        <v>0</v>
      </c>
      <c r="AV143">
        <v>1</v>
      </c>
      <c r="AW143">
        <v>1</v>
      </c>
      <c r="AZ143">
        <v>1</v>
      </c>
      <c r="BA143">
        <v>1</v>
      </c>
      <c r="BB143">
        <v>1</v>
      </c>
      <c r="BC143">
        <v>1</v>
      </c>
      <c r="BD143" t="s">
        <v>3</v>
      </c>
      <c r="BE143" t="s">
        <v>3</v>
      </c>
      <c r="BF143" t="s">
        <v>3</v>
      </c>
      <c r="BG143" t="s">
        <v>3</v>
      </c>
      <c r="BH143">
        <v>0</v>
      </c>
      <c r="BI143">
        <v>1</v>
      </c>
      <c r="BJ143" t="s">
        <v>3</v>
      </c>
      <c r="BM143">
        <v>1211</v>
      </c>
      <c r="BN143">
        <v>0</v>
      </c>
      <c r="BO143" t="s">
        <v>3</v>
      </c>
      <c r="BP143">
        <v>0</v>
      </c>
      <c r="BQ143">
        <v>8</v>
      </c>
      <c r="BR143">
        <v>0</v>
      </c>
      <c r="BS143">
        <v>1</v>
      </c>
      <c r="BT143">
        <v>1</v>
      </c>
      <c r="BU143">
        <v>1</v>
      </c>
      <c r="BV143">
        <v>1</v>
      </c>
      <c r="BW143">
        <v>1</v>
      </c>
      <c r="BX143">
        <v>1</v>
      </c>
      <c r="BY143" t="s">
        <v>3</v>
      </c>
      <c r="BZ143">
        <v>0</v>
      </c>
      <c r="CA143">
        <v>0</v>
      </c>
      <c r="CE143">
        <v>0</v>
      </c>
      <c r="CF143">
        <v>0</v>
      </c>
      <c r="CG143">
        <v>0</v>
      </c>
      <c r="CH143">
        <v>37</v>
      </c>
      <c r="CI143">
        <v>0</v>
      </c>
      <c r="CJ143">
        <v>0</v>
      </c>
      <c r="CK143">
        <v>0</v>
      </c>
      <c r="CL143">
        <v>0</v>
      </c>
      <c r="CM143">
        <v>0</v>
      </c>
      <c r="CN143" t="s">
        <v>3</v>
      </c>
      <c r="CO143">
        <v>0</v>
      </c>
      <c r="CP143">
        <f t="shared" si="273"/>
        <v>0</v>
      </c>
      <c r="CQ143">
        <f t="shared" si="274"/>
        <v>0</v>
      </c>
      <c r="CR143">
        <f t="shared" si="275"/>
        <v>0</v>
      </c>
      <c r="CS143">
        <f t="shared" si="276"/>
        <v>0</v>
      </c>
      <c r="CT143">
        <f t="shared" si="277"/>
        <v>1480200</v>
      </c>
      <c r="CU143">
        <f t="shared" si="278"/>
        <v>0</v>
      </c>
      <c r="CV143">
        <f t="shared" si="279"/>
        <v>0</v>
      </c>
      <c r="CW143">
        <f t="shared" si="280"/>
        <v>0</v>
      </c>
      <c r="CX143">
        <f t="shared" si="281"/>
        <v>0</v>
      </c>
      <c r="CY143">
        <f t="shared" si="282"/>
        <v>0</v>
      </c>
      <c r="CZ143">
        <f t="shared" si="283"/>
        <v>0</v>
      </c>
      <c r="DC143" t="s">
        <v>3</v>
      </c>
      <c r="DD143" t="s">
        <v>3</v>
      </c>
      <c r="DE143" t="s">
        <v>3</v>
      </c>
      <c r="DF143" t="s">
        <v>3</v>
      </c>
      <c r="DG143" t="s">
        <v>3</v>
      </c>
      <c r="DH143" t="s">
        <v>3</v>
      </c>
      <c r="DI143" t="s">
        <v>3</v>
      </c>
      <c r="DJ143" t="s">
        <v>3</v>
      </c>
      <c r="DK143" t="s">
        <v>3</v>
      </c>
      <c r="DL143" t="s">
        <v>3</v>
      </c>
      <c r="DM143" t="s">
        <v>3</v>
      </c>
      <c r="DN143">
        <v>0</v>
      </c>
      <c r="DO143">
        <v>0</v>
      </c>
      <c r="DP143">
        <v>1</v>
      </c>
      <c r="DQ143">
        <v>1</v>
      </c>
      <c r="DU143">
        <v>1013</v>
      </c>
      <c r="DV143" t="s">
        <v>29</v>
      </c>
      <c r="DW143" t="s">
        <v>29</v>
      </c>
      <c r="DX143">
        <v>1</v>
      </c>
      <c r="EE143">
        <v>58262974</v>
      </c>
      <c r="EF143">
        <v>8</v>
      </c>
      <c r="EG143" t="s">
        <v>30</v>
      </c>
      <c r="EH143">
        <v>0</v>
      </c>
      <c r="EI143" t="s">
        <v>3</v>
      </c>
      <c r="EJ143">
        <v>1</v>
      </c>
      <c r="EK143">
        <v>1211</v>
      </c>
      <c r="EL143" t="s">
        <v>31</v>
      </c>
      <c r="EM143" t="s">
        <v>32</v>
      </c>
      <c r="EO143" t="s">
        <v>3</v>
      </c>
      <c r="EQ143">
        <v>0</v>
      </c>
      <c r="ER143">
        <v>1480200</v>
      </c>
      <c r="ES143">
        <v>0</v>
      </c>
      <c r="ET143">
        <v>0</v>
      </c>
      <c r="EU143">
        <v>0</v>
      </c>
      <c r="EV143">
        <v>1480200</v>
      </c>
      <c r="EW143">
        <v>0</v>
      </c>
      <c r="EX143">
        <v>0</v>
      </c>
      <c r="EY143">
        <v>0</v>
      </c>
      <c r="FQ143">
        <v>0</v>
      </c>
      <c r="FR143">
        <f t="shared" si="284"/>
        <v>0</v>
      </c>
      <c r="FS143">
        <v>0</v>
      </c>
      <c r="FT143" t="s">
        <v>33</v>
      </c>
      <c r="FX143">
        <v>0</v>
      </c>
      <c r="FY143">
        <v>0</v>
      </c>
      <c r="GA143" t="s">
        <v>3</v>
      </c>
      <c r="GD143">
        <v>1</v>
      </c>
      <c r="GF143">
        <v>-1811662117</v>
      </c>
      <c r="GG143">
        <v>2</v>
      </c>
      <c r="GH143">
        <v>2</v>
      </c>
      <c r="GI143">
        <v>0</v>
      </c>
      <c r="GJ143">
        <v>0</v>
      </c>
      <c r="GK143">
        <v>0</v>
      </c>
      <c r="GL143">
        <f t="shared" si="285"/>
        <v>0</v>
      </c>
      <c r="GM143">
        <f t="shared" si="286"/>
        <v>0</v>
      </c>
      <c r="GN143">
        <f t="shared" si="287"/>
        <v>0</v>
      </c>
      <c r="GO143">
        <f t="shared" si="288"/>
        <v>0</v>
      </c>
      <c r="GP143">
        <f t="shared" si="289"/>
        <v>0</v>
      </c>
      <c r="GR143">
        <v>0</v>
      </c>
      <c r="GS143">
        <v>4</v>
      </c>
      <c r="GT143">
        <v>0</v>
      </c>
      <c r="GU143" t="s">
        <v>3</v>
      </c>
      <c r="GV143">
        <f t="shared" si="290"/>
        <v>0</v>
      </c>
      <c r="GW143">
        <v>1</v>
      </c>
      <c r="GX143">
        <f t="shared" si="291"/>
        <v>0</v>
      </c>
      <c r="HA143">
        <v>0</v>
      </c>
      <c r="HB143">
        <v>0</v>
      </c>
      <c r="HC143">
        <f t="shared" si="292"/>
        <v>0</v>
      </c>
      <c r="IK143">
        <v>0</v>
      </c>
    </row>
    <row r="144" spans="1:255" x14ac:dyDescent="0.2">
      <c r="A144" s="2">
        <v>17</v>
      </c>
      <c r="B144" s="2">
        <v>1</v>
      </c>
      <c r="C144" s="2"/>
      <c r="D144" s="2"/>
      <c r="E144" s="2" t="s">
        <v>203</v>
      </c>
      <c r="F144" s="2" t="s">
        <v>204</v>
      </c>
      <c r="G144" s="2" t="s">
        <v>205</v>
      </c>
      <c r="H144" s="2" t="s">
        <v>29</v>
      </c>
      <c r="I144" s="2">
        <v>0</v>
      </c>
      <c r="J144" s="2">
        <v>0</v>
      </c>
      <c r="K144" s="2"/>
      <c r="L144" s="2">
        <v>1</v>
      </c>
      <c r="M144" s="2">
        <v>0</v>
      </c>
      <c r="N144" s="2">
        <f t="shared" si="252"/>
        <v>1</v>
      </c>
      <c r="O144" s="2">
        <f t="shared" si="253"/>
        <v>0</v>
      </c>
      <c r="P144" s="2">
        <f t="shared" si="254"/>
        <v>0</v>
      </c>
      <c r="Q144" s="2">
        <f t="shared" si="255"/>
        <v>0</v>
      </c>
      <c r="R144" s="2">
        <f t="shared" si="256"/>
        <v>0</v>
      </c>
      <c r="S144" s="2">
        <f t="shared" si="257"/>
        <v>0</v>
      </c>
      <c r="T144" s="2">
        <f t="shared" si="258"/>
        <v>0</v>
      </c>
      <c r="U144" s="2">
        <f t="shared" si="259"/>
        <v>0</v>
      </c>
      <c r="V144" s="2">
        <f t="shared" si="260"/>
        <v>0</v>
      </c>
      <c r="W144" s="2">
        <f t="shared" si="261"/>
        <v>0</v>
      </c>
      <c r="X144" s="2">
        <f t="shared" si="262"/>
        <v>0</v>
      </c>
      <c r="Y144" s="2">
        <f t="shared" si="263"/>
        <v>0</v>
      </c>
      <c r="Z144" s="2"/>
      <c r="AA144" s="2">
        <v>58262852</v>
      </c>
      <c r="AB144" s="2">
        <f t="shared" si="264"/>
        <v>4980000</v>
      </c>
      <c r="AC144" s="2">
        <f t="shared" si="265"/>
        <v>0</v>
      </c>
      <c r="AD144" s="2">
        <f t="shared" si="266"/>
        <v>0</v>
      </c>
      <c r="AE144" s="2">
        <f t="shared" si="267"/>
        <v>0</v>
      </c>
      <c r="AF144" s="2">
        <f t="shared" si="268"/>
        <v>4980000</v>
      </c>
      <c r="AG144" s="2">
        <f t="shared" si="269"/>
        <v>0</v>
      </c>
      <c r="AH144" s="2">
        <f t="shared" si="270"/>
        <v>0</v>
      </c>
      <c r="AI144" s="2">
        <f t="shared" si="271"/>
        <v>0</v>
      </c>
      <c r="AJ144" s="2">
        <f t="shared" si="272"/>
        <v>0</v>
      </c>
      <c r="AK144" s="2">
        <v>4980000</v>
      </c>
      <c r="AL144" s="2">
        <v>0</v>
      </c>
      <c r="AM144" s="2">
        <v>0</v>
      </c>
      <c r="AN144" s="2">
        <v>0</v>
      </c>
      <c r="AO144" s="2">
        <v>4980000</v>
      </c>
      <c r="AP144" s="2">
        <v>0</v>
      </c>
      <c r="AQ144" s="2">
        <v>0</v>
      </c>
      <c r="AR144" s="2">
        <v>0</v>
      </c>
      <c r="AS144" s="2">
        <v>0</v>
      </c>
      <c r="AT144" s="2">
        <v>0</v>
      </c>
      <c r="AU144" s="2">
        <v>0</v>
      </c>
      <c r="AV144" s="2">
        <v>1</v>
      </c>
      <c r="AW144" s="2">
        <v>1</v>
      </c>
      <c r="AX144" s="2"/>
      <c r="AY144" s="2"/>
      <c r="AZ144" s="2">
        <v>1</v>
      </c>
      <c r="BA144" s="2">
        <v>1</v>
      </c>
      <c r="BB144" s="2">
        <v>1</v>
      </c>
      <c r="BC144" s="2">
        <v>1</v>
      </c>
      <c r="BD144" s="2" t="s">
        <v>3</v>
      </c>
      <c r="BE144" s="2" t="s">
        <v>3</v>
      </c>
      <c r="BF144" s="2" t="s">
        <v>3</v>
      </c>
      <c r="BG144" s="2" t="s">
        <v>3</v>
      </c>
      <c r="BH144" s="2">
        <v>0</v>
      </c>
      <c r="BI144" s="2">
        <v>1</v>
      </c>
      <c r="BJ144" s="2" t="s">
        <v>3</v>
      </c>
      <c r="BK144" s="2"/>
      <c r="BL144" s="2"/>
      <c r="BM144" s="2">
        <v>1211</v>
      </c>
      <c r="BN144" s="2">
        <v>0</v>
      </c>
      <c r="BO144" s="2" t="s">
        <v>3</v>
      </c>
      <c r="BP144" s="2">
        <v>0</v>
      </c>
      <c r="BQ144" s="2">
        <v>8</v>
      </c>
      <c r="BR144" s="2">
        <v>0</v>
      </c>
      <c r="BS144" s="2">
        <v>1</v>
      </c>
      <c r="BT144" s="2">
        <v>1</v>
      </c>
      <c r="BU144" s="2">
        <v>1</v>
      </c>
      <c r="BV144" s="2">
        <v>1</v>
      </c>
      <c r="BW144" s="2">
        <v>1</v>
      </c>
      <c r="BX144" s="2">
        <v>1</v>
      </c>
      <c r="BY144" s="2" t="s">
        <v>3</v>
      </c>
      <c r="BZ144" s="2">
        <v>0</v>
      </c>
      <c r="CA144" s="2">
        <v>0</v>
      </c>
      <c r="CB144" s="2"/>
      <c r="CC144" s="2"/>
      <c r="CD144" s="2"/>
      <c r="CE144" s="2">
        <v>0</v>
      </c>
      <c r="CF144" s="2">
        <v>0</v>
      </c>
      <c r="CG144" s="2">
        <v>0</v>
      </c>
      <c r="CH144" s="2">
        <v>38</v>
      </c>
      <c r="CI144" s="2">
        <v>0</v>
      </c>
      <c r="CJ144" s="2">
        <v>0</v>
      </c>
      <c r="CK144" s="2">
        <v>0</v>
      </c>
      <c r="CL144" s="2">
        <v>0</v>
      </c>
      <c r="CM144" s="2">
        <v>0</v>
      </c>
      <c r="CN144" s="2" t="s">
        <v>3</v>
      </c>
      <c r="CO144" s="2">
        <v>0</v>
      </c>
      <c r="CP144" s="2">
        <f t="shared" si="273"/>
        <v>0</v>
      </c>
      <c r="CQ144" s="2">
        <f t="shared" si="274"/>
        <v>0</v>
      </c>
      <c r="CR144" s="2">
        <f t="shared" si="275"/>
        <v>0</v>
      </c>
      <c r="CS144" s="2">
        <f t="shared" si="276"/>
        <v>0</v>
      </c>
      <c r="CT144" s="2">
        <f t="shared" si="277"/>
        <v>4980000</v>
      </c>
      <c r="CU144" s="2">
        <f t="shared" si="278"/>
        <v>0</v>
      </c>
      <c r="CV144" s="2">
        <f t="shared" si="279"/>
        <v>0</v>
      </c>
      <c r="CW144" s="2">
        <f t="shared" si="280"/>
        <v>0</v>
      </c>
      <c r="CX144" s="2">
        <f t="shared" si="281"/>
        <v>0</v>
      </c>
      <c r="CY144" s="2">
        <f t="shared" si="282"/>
        <v>0</v>
      </c>
      <c r="CZ144" s="2">
        <f t="shared" si="283"/>
        <v>0</v>
      </c>
      <c r="DA144" s="2"/>
      <c r="DB144" s="2"/>
      <c r="DC144" s="2" t="s">
        <v>3</v>
      </c>
      <c r="DD144" s="2" t="s">
        <v>3</v>
      </c>
      <c r="DE144" s="2" t="s">
        <v>3</v>
      </c>
      <c r="DF144" s="2" t="s">
        <v>3</v>
      </c>
      <c r="DG144" s="2" t="s">
        <v>3</v>
      </c>
      <c r="DH144" s="2" t="s">
        <v>3</v>
      </c>
      <c r="DI144" s="2" t="s">
        <v>3</v>
      </c>
      <c r="DJ144" s="2" t="s">
        <v>3</v>
      </c>
      <c r="DK144" s="2" t="s">
        <v>3</v>
      </c>
      <c r="DL144" s="2" t="s">
        <v>3</v>
      </c>
      <c r="DM144" s="2" t="s">
        <v>3</v>
      </c>
      <c r="DN144" s="2">
        <v>0</v>
      </c>
      <c r="DO144" s="2">
        <v>0</v>
      </c>
      <c r="DP144" s="2">
        <v>1</v>
      </c>
      <c r="DQ144" s="2">
        <v>1</v>
      </c>
      <c r="DR144" s="2"/>
      <c r="DS144" s="2"/>
      <c r="DT144" s="2"/>
      <c r="DU144" s="2">
        <v>1013</v>
      </c>
      <c r="DV144" s="2" t="s">
        <v>29</v>
      </c>
      <c r="DW144" s="2" t="s">
        <v>29</v>
      </c>
      <c r="DX144" s="2">
        <v>1</v>
      </c>
      <c r="DY144" s="2"/>
      <c r="DZ144" s="2"/>
      <c r="EA144" s="2"/>
      <c r="EB144" s="2"/>
      <c r="EC144" s="2"/>
      <c r="ED144" s="2"/>
      <c r="EE144" s="2">
        <v>58262974</v>
      </c>
      <c r="EF144" s="2">
        <v>8</v>
      </c>
      <c r="EG144" s="2" t="s">
        <v>30</v>
      </c>
      <c r="EH144" s="2">
        <v>0</v>
      </c>
      <c r="EI144" s="2" t="s">
        <v>3</v>
      </c>
      <c r="EJ144" s="2">
        <v>1</v>
      </c>
      <c r="EK144" s="2">
        <v>1211</v>
      </c>
      <c r="EL144" s="2" t="s">
        <v>31</v>
      </c>
      <c r="EM144" s="2" t="s">
        <v>32</v>
      </c>
      <c r="EN144" s="2"/>
      <c r="EO144" s="2" t="s">
        <v>3</v>
      </c>
      <c r="EP144" s="2"/>
      <c r="EQ144" s="2">
        <v>0</v>
      </c>
      <c r="ER144" s="2">
        <v>4980000</v>
      </c>
      <c r="ES144" s="2">
        <v>0</v>
      </c>
      <c r="ET144" s="2">
        <v>0</v>
      </c>
      <c r="EU144" s="2">
        <v>0</v>
      </c>
      <c r="EV144" s="2">
        <v>4980000</v>
      </c>
      <c r="EW144" s="2">
        <v>0</v>
      </c>
      <c r="EX144" s="2">
        <v>0</v>
      </c>
      <c r="EY144" s="2">
        <v>0</v>
      </c>
      <c r="EZ144" s="2"/>
      <c r="FA144" s="2"/>
      <c r="FB144" s="2"/>
      <c r="FC144" s="2"/>
      <c r="FD144" s="2"/>
      <c r="FE144" s="2"/>
      <c r="FF144" s="2"/>
      <c r="FG144" s="2"/>
      <c r="FH144" s="2"/>
      <c r="FI144" s="2"/>
      <c r="FJ144" s="2"/>
      <c r="FK144" s="2"/>
      <c r="FL144" s="2"/>
      <c r="FM144" s="2"/>
      <c r="FN144" s="2"/>
      <c r="FO144" s="2"/>
      <c r="FP144" s="2"/>
      <c r="FQ144" s="2">
        <v>0</v>
      </c>
      <c r="FR144" s="2">
        <f t="shared" si="284"/>
        <v>0</v>
      </c>
      <c r="FS144" s="2">
        <v>0</v>
      </c>
      <c r="FT144" s="2" t="s">
        <v>33</v>
      </c>
      <c r="FU144" s="2"/>
      <c r="FV144" s="2"/>
      <c r="FW144" s="2"/>
      <c r="FX144" s="2">
        <v>0</v>
      </c>
      <c r="FY144" s="2">
        <v>0</v>
      </c>
      <c r="FZ144" s="2"/>
      <c r="GA144" s="2" t="s">
        <v>3</v>
      </c>
      <c r="GB144" s="2"/>
      <c r="GC144" s="2"/>
      <c r="GD144" s="2">
        <v>1</v>
      </c>
      <c r="GE144" s="2"/>
      <c r="GF144" s="2">
        <v>1502040979</v>
      </c>
      <c r="GG144" s="2">
        <v>2</v>
      </c>
      <c r="GH144" s="2">
        <v>2</v>
      </c>
      <c r="GI144" s="2">
        <v>0</v>
      </c>
      <c r="GJ144" s="2">
        <v>0</v>
      </c>
      <c r="GK144" s="2">
        <v>0</v>
      </c>
      <c r="GL144" s="2">
        <f t="shared" si="285"/>
        <v>0</v>
      </c>
      <c r="GM144" s="2">
        <f t="shared" si="286"/>
        <v>0</v>
      </c>
      <c r="GN144" s="2">
        <f t="shared" si="287"/>
        <v>0</v>
      </c>
      <c r="GO144" s="2">
        <f t="shared" si="288"/>
        <v>0</v>
      </c>
      <c r="GP144" s="2">
        <f t="shared" si="289"/>
        <v>0</v>
      </c>
      <c r="GQ144" s="2"/>
      <c r="GR144" s="2">
        <v>0</v>
      </c>
      <c r="GS144" s="2">
        <v>4</v>
      </c>
      <c r="GT144" s="2">
        <v>0</v>
      </c>
      <c r="GU144" s="2" t="s">
        <v>3</v>
      </c>
      <c r="GV144" s="2">
        <f t="shared" si="290"/>
        <v>0</v>
      </c>
      <c r="GW144" s="2">
        <v>1</v>
      </c>
      <c r="GX144" s="2">
        <f t="shared" si="291"/>
        <v>0</v>
      </c>
      <c r="GY144" s="2"/>
      <c r="GZ144" s="2"/>
      <c r="HA144" s="2">
        <v>0</v>
      </c>
      <c r="HB144" s="2">
        <v>0</v>
      </c>
      <c r="HC144" s="2">
        <f t="shared" si="292"/>
        <v>0</v>
      </c>
      <c r="HD144" s="2"/>
      <c r="HE144" s="2"/>
      <c r="HF144" s="2"/>
      <c r="HG144" s="2"/>
      <c r="HH144" s="2"/>
      <c r="HI144" s="2"/>
      <c r="HJ144" s="2"/>
      <c r="HK144" s="2"/>
      <c r="HL144" s="2"/>
      <c r="HM144" s="2"/>
      <c r="HN144" s="2"/>
      <c r="HO144" s="2"/>
      <c r="HP144" s="2"/>
      <c r="HQ144" s="2"/>
      <c r="HR144" s="2"/>
      <c r="HS144" s="2"/>
      <c r="HT144" s="2"/>
      <c r="HU144" s="2"/>
      <c r="HV144" s="2"/>
      <c r="HW144" s="2"/>
      <c r="HX144" s="2"/>
      <c r="HY144" s="2"/>
      <c r="HZ144" s="2"/>
      <c r="IA144" s="2"/>
      <c r="IB144" s="2"/>
      <c r="IC144" s="2"/>
      <c r="ID144" s="2"/>
      <c r="IE144" s="2"/>
      <c r="IF144" s="2"/>
      <c r="IG144" s="2"/>
      <c r="IH144" s="2"/>
      <c r="II144" s="2"/>
      <c r="IJ144" s="2"/>
      <c r="IK144" s="2">
        <v>0</v>
      </c>
      <c r="IL144" s="2"/>
      <c r="IM144" s="2"/>
      <c r="IN144" s="2"/>
      <c r="IO144" s="2"/>
      <c r="IP144" s="2"/>
      <c r="IQ144" s="2"/>
      <c r="IR144" s="2"/>
      <c r="IS144" s="2"/>
      <c r="IT144" s="2"/>
      <c r="IU144" s="2"/>
    </row>
    <row r="145" spans="1:255" x14ac:dyDescent="0.2">
      <c r="A145">
        <v>17</v>
      </c>
      <c r="B145">
        <v>1</v>
      </c>
      <c r="E145" t="s">
        <v>203</v>
      </c>
      <c r="F145" t="s">
        <v>204</v>
      </c>
      <c r="G145" t="s">
        <v>205</v>
      </c>
      <c r="H145" t="s">
        <v>29</v>
      </c>
      <c r="I145">
        <v>0</v>
      </c>
      <c r="J145">
        <v>0</v>
      </c>
      <c r="L145">
        <v>1</v>
      </c>
      <c r="M145">
        <v>0</v>
      </c>
      <c r="N145">
        <f t="shared" si="252"/>
        <v>1</v>
      </c>
      <c r="O145">
        <f t="shared" si="253"/>
        <v>0</v>
      </c>
      <c r="P145">
        <f t="shared" si="254"/>
        <v>0</v>
      </c>
      <c r="Q145">
        <f t="shared" si="255"/>
        <v>0</v>
      </c>
      <c r="R145">
        <f t="shared" si="256"/>
        <v>0</v>
      </c>
      <c r="S145">
        <f t="shared" si="257"/>
        <v>0</v>
      </c>
      <c r="T145">
        <f t="shared" si="258"/>
        <v>0</v>
      </c>
      <c r="U145">
        <f t="shared" si="259"/>
        <v>0</v>
      </c>
      <c r="V145">
        <f t="shared" si="260"/>
        <v>0</v>
      </c>
      <c r="W145">
        <f t="shared" si="261"/>
        <v>0</v>
      </c>
      <c r="X145">
        <f t="shared" si="262"/>
        <v>0</v>
      </c>
      <c r="Y145">
        <f t="shared" si="263"/>
        <v>0</v>
      </c>
      <c r="AA145">
        <v>58262851</v>
      </c>
      <c r="AB145">
        <f t="shared" si="264"/>
        <v>4980000</v>
      </c>
      <c r="AC145">
        <f t="shared" si="265"/>
        <v>0</v>
      </c>
      <c r="AD145">
        <f t="shared" si="266"/>
        <v>0</v>
      </c>
      <c r="AE145">
        <f t="shared" si="267"/>
        <v>0</v>
      </c>
      <c r="AF145">
        <f t="shared" si="268"/>
        <v>4980000</v>
      </c>
      <c r="AG145">
        <f t="shared" si="269"/>
        <v>0</v>
      </c>
      <c r="AH145">
        <f t="shared" si="270"/>
        <v>0</v>
      </c>
      <c r="AI145">
        <f t="shared" si="271"/>
        <v>0</v>
      </c>
      <c r="AJ145">
        <f t="shared" si="272"/>
        <v>0</v>
      </c>
      <c r="AK145">
        <v>4980000</v>
      </c>
      <c r="AL145">
        <v>0</v>
      </c>
      <c r="AM145">
        <v>0</v>
      </c>
      <c r="AN145">
        <v>0</v>
      </c>
      <c r="AO145">
        <v>4980000</v>
      </c>
      <c r="AP145">
        <v>0</v>
      </c>
      <c r="AQ145">
        <v>0</v>
      </c>
      <c r="AR145">
        <v>0</v>
      </c>
      <c r="AS145">
        <v>0</v>
      </c>
      <c r="AT145">
        <v>0</v>
      </c>
      <c r="AU145">
        <v>0</v>
      </c>
      <c r="AV145">
        <v>1</v>
      </c>
      <c r="AW145">
        <v>1</v>
      </c>
      <c r="AZ145">
        <v>1</v>
      </c>
      <c r="BA145">
        <v>1</v>
      </c>
      <c r="BB145">
        <v>1</v>
      </c>
      <c r="BC145">
        <v>1</v>
      </c>
      <c r="BD145" t="s">
        <v>3</v>
      </c>
      <c r="BE145" t="s">
        <v>3</v>
      </c>
      <c r="BF145" t="s">
        <v>3</v>
      </c>
      <c r="BG145" t="s">
        <v>3</v>
      </c>
      <c r="BH145">
        <v>0</v>
      </c>
      <c r="BI145">
        <v>1</v>
      </c>
      <c r="BJ145" t="s">
        <v>3</v>
      </c>
      <c r="BM145">
        <v>1211</v>
      </c>
      <c r="BN145">
        <v>0</v>
      </c>
      <c r="BO145" t="s">
        <v>3</v>
      </c>
      <c r="BP145">
        <v>0</v>
      </c>
      <c r="BQ145">
        <v>8</v>
      </c>
      <c r="BR145">
        <v>0</v>
      </c>
      <c r="BS145">
        <v>1</v>
      </c>
      <c r="BT145">
        <v>1</v>
      </c>
      <c r="BU145">
        <v>1</v>
      </c>
      <c r="BV145">
        <v>1</v>
      </c>
      <c r="BW145">
        <v>1</v>
      </c>
      <c r="BX145">
        <v>1</v>
      </c>
      <c r="BY145" t="s">
        <v>3</v>
      </c>
      <c r="BZ145">
        <v>0</v>
      </c>
      <c r="CA145">
        <v>0</v>
      </c>
      <c r="CE145">
        <v>0</v>
      </c>
      <c r="CF145">
        <v>0</v>
      </c>
      <c r="CG145">
        <v>0</v>
      </c>
      <c r="CH145">
        <v>38</v>
      </c>
      <c r="CI145">
        <v>0</v>
      </c>
      <c r="CJ145">
        <v>0</v>
      </c>
      <c r="CK145">
        <v>0</v>
      </c>
      <c r="CL145">
        <v>0</v>
      </c>
      <c r="CM145">
        <v>0</v>
      </c>
      <c r="CN145" t="s">
        <v>3</v>
      </c>
      <c r="CO145">
        <v>0</v>
      </c>
      <c r="CP145">
        <f t="shared" si="273"/>
        <v>0</v>
      </c>
      <c r="CQ145">
        <f t="shared" si="274"/>
        <v>0</v>
      </c>
      <c r="CR145">
        <f t="shared" si="275"/>
        <v>0</v>
      </c>
      <c r="CS145">
        <f t="shared" si="276"/>
        <v>0</v>
      </c>
      <c r="CT145">
        <f t="shared" si="277"/>
        <v>4980000</v>
      </c>
      <c r="CU145">
        <f t="shared" si="278"/>
        <v>0</v>
      </c>
      <c r="CV145">
        <f t="shared" si="279"/>
        <v>0</v>
      </c>
      <c r="CW145">
        <f t="shared" si="280"/>
        <v>0</v>
      </c>
      <c r="CX145">
        <f t="shared" si="281"/>
        <v>0</v>
      </c>
      <c r="CY145">
        <f t="shared" si="282"/>
        <v>0</v>
      </c>
      <c r="CZ145">
        <f t="shared" si="283"/>
        <v>0</v>
      </c>
      <c r="DC145" t="s">
        <v>3</v>
      </c>
      <c r="DD145" t="s">
        <v>3</v>
      </c>
      <c r="DE145" t="s">
        <v>3</v>
      </c>
      <c r="DF145" t="s">
        <v>3</v>
      </c>
      <c r="DG145" t="s">
        <v>3</v>
      </c>
      <c r="DH145" t="s">
        <v>3</v>
      </c>
      <c r="DI145" t="s">
        <v>3</v>
      </c>
      <c r="DJ145" t="s">
        <v>3</v>
      </c>
      <c r="DK145" t="s">
        <v>3</v>
      </c>
      <c r="DL145" t="s">
        <v>3</v>
      </c>
      <c r="DM145" t="s">
        <v>3</v>
      </c>
      <c r="DN145">
        <v>0</v>
      </c>
      <c r="DO145">
        <v>0</v>
      </c>
      <c r="DP145">
        <v>1</v>
      </c>
      <c r="DQ145">
        <v>1</v>
      </c>
      <c r="DU145">
        <v>1013</v>
      </c>
      <c r="DV145" t="s">
        <v>29</v>
      </c>
      <c r="DW145" t="s">
        <v>29</v>
      </c>
      <c r="DX145">
        <v>1</v>
      </c>
      <c r="EE145">
        <v>58262974</v>
      </c>
      <c r="EF145">
        <v>8</v>
      </c>
      <c r="EG145" t="s">
        <v>30</v>
      </c>
      <c r="EH145">
        <v>0</v>
      </c>
      <c r="EI145" t="s">
        <v>3</v>
      </c>
      <c r="EJ145">
        <v>1</v>
      </c>
      <c r="EK145">
        <v>1211</v>
      </c>
      <c r="EL145" t="s">
        <v>31</v>
      </c>
      <c r="EM145" t="s">
        <v>32</v>
      </c>
      <c r="EO145" t="s">
        <v>3</v>
      </c>
      <c r="EQ145">
        <v>0</v>
      </c>
      <c r="ER145">
        <v>4980000</v>
      </c>
      <c r="ES145">
        <v>0</v>
      </c>
      <c r="ET145">
        <v>0</v>
      </c>
      <c r="EU145">
        <v>0</v>
      </c>
      <c r="EV145">
        <v>4980000</v>
      </c>
      <c r="EW145">
        <v>0</v>
      </c>
      <c r="EX145">
        <v>0</v>
      </c>
      <c r="EY145">
        <v>0</v>
      </c>
      <c r="FQ145">
        <v>0</v>
      </c>
      <c r="FR145">
        <f t="shared" si="284"/>
        <v>0</v>
      </c>
      <c r="FS145">
        <v>0</v>
      </c>
      <c r="FT145" t="s">
        <v>33</v>
      </c>
      <c r="FX145">
        <v>0</v>
      </c>
      <c r="FY145">
        <v>0</v>
      </c>
      <c r="GA145" t="s">
        <v>3</v>
      </c>
      <c r="GD145">
        <v>1</v>
      </c>
      <c r="GF145">
        <v>1502040979</v>
      </c>
      <c r="GG145">
        <v>2</v>
      </c>
      <c r="GH145">
        <v>2</v>
      </c>
      <c r="GI145">
        <v>0</v>
      </c>
      <c r="GJ145">
        <v>0</v>
      </c>
      <c r="GK145">
        <v>0</v>
      </c>
      <c r="GL145">
        <f t="shared" si="285"/>
        <v>0</v>
      </c>
      <c r="GM145">
        <f t="shared" si="286"/>
        <v>0</v>
      </c>
      <c r="GN145">
        <f t="shared" si="287"/>
        <v>0</v>
      </c>
      <c r="GO145">
        <f t="shared" si="288"/>
        <v>0</v>
      </c>
      <c r="GP145">
        <f t="shared" si="289"/>
        <v>0</v>
      </c>
      <c r="GR145">
        <v>0</v>
      </c>
      <c r="GS145">
        <v>4</v>
      </c>
      <c r="GT145">
        <v>0</v>
      </c>
      <c r="GU145" t="s">
        <v>3</v>
      </c>
      <c r="GV145">
        <f t="shared" si="290"/>
        <v>0</v>
      </c>
      <c r="GW145">
        <v>1</v>
      </c>
      <c r="GX145">
        <f t="shared" si="291"/>
        <v>0</v>
      </c>
      <c r="HA145">
        <v>0</v>
      </c>
      <c r="HB145">
        <v>0</v>
      </c>
      <c r="HC145">
        <f t="shared" si="292"/>
        <v>0</v>
      </c>
      <c r="IK145">
        <v>0</v>
      </c>
    </row>
    <row r="146" spans="1:255" x14ac:dyDescent="0.2">
      <c r="A146" s="2">
        <v>17</v>
      </c>
      <c r="B146" s="2">
        <v>1</v>
      </c>
      <c r="C146" s="2"/>
      <c r="D146" s="2"/>
      <c r="E146" s="2" t="s">
        <v>206</v>
      </c>
      <c r="F146" s="2" t="s">
        <v>207</v>
      </c>
      <c r="G146" s="2" t="s">
        <v>208</v>
      </c>
      <c r="H146" s="2" t="s">
        <v>29</v>
      </c>
      <c r="I146" s="2">
        <v>0</v>
      </c>
      <c r="J146" s="2">
        <v>0</v>
      </c>
      <c r="K146" s="2"/>
      <c r="L146" s="2">
        <v>1</v>
      </c>
      <c r="M146" s="2">
        <v>0</v>
      </c>
      <c r="N146" s="2">
        <f t="shared" si="252"/>
        <v>1</v>
      </c>
      <c r="O146" s="2">
        <f t="shared" si="253"/>
        <v>0</v>
      </c>
      <c r="P146" s="2">
        <f t="shared" si="254"/>
        <v>0</v>
      </c>
      <c r="Q146" s="2">
        <f t="shared" si="255"/>
        <v>0</v>
      </c>
      <c r="R146" s="2">
        <f t="shared" si="256"/>
        <v>0</v>
      </c>
      <c r="S146" s="2">
        <f t="shared" si="257"/>
        <v>0</v>
      </c>
      <c r="T146" s="2">
        <f t="shared" si="258"/>
        <v>0</v>
      </c>
      <c r="U146" s="2">
        <f t="shared" si="259"/>
        <v>0</v>
      </c>
      <c r="V146" s="2">
        <f t="shared" si="260"/>
        <v>0</v>
      </c>
      <c r="W146" s="2">
        <f t="shared" si="261"/>
        <v>0</v>
      </c>
      <c r="X146" s="2">
        <f t="shared" si="262"/>
        <v>0</v>
      </c>
      <c r="Y146" s="2">
        <f t="shared" si="263"/>
        <v>0</v>
      </c>
      <c r="Z146" s="2"/>
      <c r="AA146" s="2">
        <v>58262852</v>
      </c>
      <c r="AB146" s="2">
        <f t="shared" si="264"/>
        <v>25600000</v>
      </c>
      <c r="AC146" s="2">
        <f t="shared" si="265"/>
        <v>0</v>
      </c>
      <c r="AD146" s="2">
        <f t="shared" si="266"/>
        <v>0</v>
      </c>
      <c r="AE146" s="2">
        <f t="shared" si="267"/>
        <v>0</v>
      </c>
      <c r="AF146" s="2">
        <f t="shared" si="268"/>
        <v>25600000</v>
      </c>
      <c r="AG146" s="2">
        <f t="shared" si="269"/>
        <v>0</v>
      </c>
      <c r="AH146" s="2">
        <f t="shared" si="270"/>
        <v>0</v>
      </c>
      <c r="AI146" s="2">
        <f t="shared" si="271"/>
        <v>0</v>
      </c>
      <c r="AJ146" s="2">
        <f t="shared" si="272"/>
        <v>0</v>
      </c>
      <c r="AK146" s="2">
        <v>25600000</v>
      </c>
      <c r="AL146" s="2">
        <v>0</v>
      </c>
      <c r="AM146" s="2">
        <v>0</v>
      </c>
      <c r="AN146" s="2">
        <v>0</v>
      </c>
      <c r="AO146" s="2">
        <v>25600000</v>
      </c>
      <c r="AP146" s="2">
        <v>0</v>
      </c>
      <c r="AQ146" s="2">
        <v>0</v>
      </c>
      <c r="AR146" s="2">
        <v>0</v>
      </c>
      <c r="AS146" s="2">
        <v>0</v>
      </c>
      <c r="AT146" s="2">
        <v>0</v>
      </c>
      <c r="AU146" s="2">
        <v>0</v>
      </c>
      <c r="AV146" s="2">
        <v>1</v>
      </c>
      <c r="AW146" s="2">
        <v>1</v>
      </c>
      <c r="AX146" s="2"/>
      <c r="AY146" s="2"/>
      <c r="AZ146" s="2">
        <v>1</v>
      </c>
      <c r="BA146" s="2">
        <v>1</v>
      </c>
      <c r="BB146" s="2">
        <v>1</v>
      </c>
      <c r="BC146" s="2">
        <v>1</v>
      </c>
      <c r="BD146" s="2" t="s">
        <v>3</v>
      </c>
      <c r="BE146" s="2" t="s">
        <v>3</v>
      </c>
      <c r="BF146" s="2" t="s">
        <v>3</v>
      </c>
      <c r="BG146" s="2" t="s">
        <v>3</v>
      </c>
      <c r="BH146" s="2">
        <v>0</v>
      </c>
      <c r="BI146" s="2">
        <v>1</v>
      </c>
      <c r="BJ146" s="2" t="s">
        <v>3</v>
      </c>
      <c r="BK146" s="2"/>
      <c r="BL146" s="2"/>
      <c r="BM146" s="2">
        <v>1211</v>
      </c>
      <c r="BN146" s="2">
        <v>0</v>
      </c>
      <c r="BO146" s="2" t="s">
        <v>3</v>
      </c>
      <c r="BP146" s="2">
        <v>0</v>
      </c>
      <c r="BQ146" s="2">
        <v>8</v>
      </c>
      <c r="BR146" s="2">
        <v>0</v>
      </c>
      <c r="BS146" s="2">
        <v>1</v>
      </c>
      <c r="BT146" s="2">
        <v>1</v>
      </c>
      <c r="BU146" s="2">
        <v>1</v>
      </c>
      <c r="BV146" s="2">
        <v>1</v>
      </c>
      <c r="BW146" s="2">
        <v>1</v>
      </c>
      <c r="BX146" s="2">
        <v>1</v>
      </c>
      <c r="BY146" s="2" t="s">
        <v>3</v>
      </c>
      <c r="BZ146" s="2">
        <v>0</v>
      </c>
      <c r="CA146" s="2">
        <v>0</v>
      </c>
      <c r="CB146" s="2"/>
      <c r="CC146" s="2"/>
      <c r="CD146" s="2"/>
      <c r="CE146" s="2">
        <v>0</v>
      </c>
      <c r="CF146" s="2">
        <v>0</v>
      </c>
      <c r="CG146" s="2">
        <v>0</v>
      </c>
      <c r="CH146" s="2">
        <v>39</v>
      </c>
      <c r="CI146" s="2">
        <v>0</v>
      </c>
      <c r="CJ146" s="2">
        <v>0</v>
      </c>
      <c r="CK146" s="2">
        <v>0</v>
      </c>
      <c r="CL146" s="2">
        <v>0</v>
      </c>
      <c r="CM146" s="2">
        <v>0</v>
      </c>
      <c r="CN146" s="2" t="s">
        <v>3</v>
      </c>
      <c r="CO146" s="2">
        <v>0</v>
      </c>
      <c r="CP146" s="2">
        <f t="shared" si="273"/>
        <v>0</v>
      </c>
      <c r="CQ146" s="2">
        <f t="shared" si="274"/>
        <v>0</v>
      </c>
      <c r="CR146" s="2">
        <f t="shared" si="275"/>
        <v>0</v>
      </c>
      <c r="CS146" s="2">
        <f t="shared" si="276"/>
        <v>0</v>
      </c>
      <c r="CT146" s="2">
        <f t="shared" si="277"/>
        <v>25600000</v>
      </c>
      <c r="CU146" s="2">
        <f t="shared" si="278"/>
        <v>0</v>
      </c>
      <c r="CV146" s="2">
        <f t="shared" si="279"/>
        <v>0</v>
      </c>
      <c r="CW146" s="2">
        <f t="shared" si="280"/>
        <v>0</v>
      </c>
      <c r="CX146" s="2">
        <f t="shared" si="281"/>
        <v>0</v>
      </c>
      <c r="CY146" s="2">
        <f t="shared" si="282"/>
        <v>0</v>
      </c>
      <c r="CZ146" s="2">
        <f t="shared" si="283"/>
        <v>0</v>
      </c>
      <c r="DA146" s="2"/>
      <c r="DB146" s="2"/>
      <c r="DC146" s="2" t="s">
        <v>3</v>
      </c>
      <c r="DD146" s="2" t="s">
        <v>3</v>
      </c>
      <c r="DE146" s="2" t="s">
        <v>3</v>
      </c>
      <c r="DF146" s="2" t="s">
        <v>3</v>
      </c>
      <c r="DG146" s="2" t="s">
        <v>3</v>
      </c>
      <c r="DH146" s="2" t="s">
        <v>3</v>
      </c>
      <c r="DI146" s="2" t="s">
        <v>3</v>
      </c>
      <c r="DJ146" s="2" t="s">
        <v>3</v>
      </c>
      <c r="DK146" s="2" t="s">
        <v>3</v>
      </c>
      <c r="DL146" s="2" t="s">
        <v>3</v>
      </c>
      <c r="DM146" s="2" t="s">
        <v>3</v>
      </c>
      <c r="DN146" s="2">
        <v>0</v>
      </c>
      <c r="DO146" s="2">
        <v>0</v>
      </c>
      <c r="DP146" s="2">
        <v>1</v>
      </c>
      <c r="DQ146" s="2">
        <v>1</v>
      </c>
      <c r="DR146" s="2"/>
      <c r="DS146" s="2"/>
      <c r="DT146" s="2"/>
      <c r="DU146" s="2">
        <v>1013</v>
      </c>
      <c r="DV146" s="2" t="s">
        <v>29</v>
      </c>
      <c r="DW146" s="2" t="s">
        <v>29</v>
      </c>
      <c r="DX146" s="2">
        <v>1</v>
      </c>
      <c r="DY146" s="2"/>
      <c r="DZ146" s="2"/>
      <c r="EA146" s="2"/>
      <c r="EB146" s="2"/>
      <c r="EC146" s="2"/>
      <c r="ED146" s="2"/>
      <c r="EE146" s="2">
        <v>58262974</v>
      </c>
      <c r="EF146" s="2">
        <v>8</v>
      </c>
      <c r="EG146" s="2" t="s">
        <v>30</v>
      </c>
      <c r="EH146" s="2">
        <v>0</v>
      </c>
      <c r="EI146" s="2" t="s">
        <v>3</v>
      </c>
      <c r="EJ146" s="2">
        <v>1</v>
      </c>
      <c r="EK146" s="2">
        <v>1211</v>
      </c>
      <c r="EL146" s="2" t="s">
        <v>31</v>
      </c>
      <c r="EM146" s="2" t="s">
        <v>32</v>
      </c>
      <c r="EN146" s="2"/>
      <c r="EO146" s="2" t="s">
        <v>3</v>
      </c>
      <c r="EP146" s="2"/>
      <c r="EQ146" s="2">
        <v>0</v>
      </c>
      <c r="ER146" s="2">
        <v>25600000</v>
      </c>
      <c r="ES146" s="2">
        <v>0</v>
      </c>
      <c r="ET146" s="2">
        <v>0</v>
      </c>
      <c r="EU146" s="2">
        <v>0</v>
      </c>
      <c r="EV146" s="2">
        <v>25600000</v>
      </c>
      <c r="EW146" s="2">
        <v>0</v>
      </c>
      <c r="EX146" s="2">
        <v>0</v>
      </c>
      <c r="EY146" s="2">
        <v>0</v>
      </c>
      <c r="EZ146" s="2"/>
      <c r="FA146" s="2"/>
      <c r="FB146" s="2"/>
      <c r="FC146" s="2"/>
      <c r="FD146" s="2"/>
      <c r="FE146" s="2"/>
      <c r="FF146" s="2"/>
      <c r="FG146" s="2"/>
      <c r="FH146" s="2"/>
      <c r="FI146" s="2"/>
      <c r="FJ146" s="2"/>
      <c r="FK146" s="2"/>
      <c r="FL146" s="2"/>
      <c r="FM146" s="2"/>
      <c r="FN146" s="2"/>
      <c r="FO146" s="2"/>
      <c r="FP146" s="2"/>
      <c r="FQ146" s="2">
        <v>0</v>
      </c>
      <c r="FR146" s="2">
        <f t="shared" si="284"/>
        <v>0</v>
      </c>
      <c r="FS146" s="2">
        <v>0</v>
      </c>
      <c r="FT146" s="2" t="s">
        <v>33</v>
      </c>
      <c r="FU146" s="2"/>
      <c r="FV146" s="2"/>
      <c r="FW146" s="2"/>
      <c r="FX146" s="2">
        <v>0</v>
      </c>
      <c r="FY146" s="2">
        <v>0</v>
      </c>
      <c r="FZ146" s="2"/>
      <c r="GA146" s="2" t="s">
        <v>3</v>
      </c>
      <c r="GB146" s="2"/>
      <c r="GC146" s="2"/>
      <c r="GD146" s="2">
        <v>1</v>
      </c>
      <c r="GE146" s="2"/>
      <c r="GF146" s="2">
        <v>-840779299</v>
      </c>
      <c r="GG146" s="2">
        <v>2</v>
      </c>
      <c r="GH146" s="2">
        <v>2</v>
      </c>
      <c r="GI146" s="2">
        <v>0</v>
      </c>
      <c r="GJ146" s="2">
        <v>0</v>
      </c>
      <c r="GK146" s="2">
        <v>0</v>
      </c>
      <c r="GL146" s="2">
        <f t="shared" si="285"/>
        <v>0</v>
      </c>
      <c r="GM146" s="2">
        <f t="shared" si="286"/>
        <v>0</v>
      </c>
      <c r="GN146" s="2">
        <f t="shared" si="287"/>
        <v>0</v>
      </c>
      <c r="GO146" s="2">
        <f t="shared" si="288"/>
        <v>0</v>
      </c>
      <c r="GP146" s="2">
        <f t="shared" si="289"/>
        <v>0</v>
      </c>
      <c r="GQ146" s="2"/>
      <c r="GR146" s="2">
        <v>0</v>
      </c>
      <c r="GS146" s="2">
        <v>4</v>
      </c>
      <c r="GT146" s="2">
        <v>0</v>
      </c>
      <c r="GU146" s="2" t="s">
        <v>3</v>
      </c>
      <c r="GV146" s="2">
        <f t="shared" si="290"/>
        <v>0</v>
      </c>
      <c r="GW146" s="2">
        <v>1</v>
      </c>
      <c r="GX146" s="2">
        <f t="shared" si="291"/>
        <v>0</v>
      </c>
      <c r="GY146" s="2"/>
      <c r="GZ146" s="2"/>
      <c r="HA146" s="2">
        <v>0</v>
      </c>
      <c r="HB146" s="2">
        <v>0</v>
      </c>
      <c r="HC146" s="2">
        <f t="shared" si="292"/>
        <v>0</v>
      </c>
      <c r="HD146" s="2"/>
      <c r="HE146" s="2"/>
      <c r="HF146" s="2"/>
      <c r="HG146" s="2"/>
      <c r="HH146" s="2"/>
      <c r="HI146" s="2"/>
      <c r="HJ146" s="2"/>
      <c r="HK146" s="2"/>
      <c r="HL146" s="2"/>
      <c r="HM146" s="2"/>
      <c r="HN146" s="2"/>
      <c r="HO146" s="2"/>
      <c r="HP146" s="2"/>
      <c r="HQ146" s="2"/>
      <c r="HR146" s="2"/>
      <c r="HS146" s="2"/>
      <c r="HT146" s="2"/>
      <c r="HU146" s="2"/>
      <c r="HV146" s="2"/>
      <c r="HW146" s="2"/>
      <c r="HX146" s="2"/>
      <c r="HY146" s="2"/>
      <c r="HZ146" s="2"/>
      <c r="IA146" s="2"/>
      <c r="IB146" s="2"/>
      <c r="IC146" s="2"/>
      <c r="ID146" s="2"/>
      <c r="IE146" s="2"/>
      <c r="IF146" s="2"/>
      <c r="IG146" s="2"/>
      <c r="IH146" s="2"/>
      <c r="II146" s="2"/>
      <c r="IJ146" s="2"/>
      <c r="IK146" s="2">
        <v>0</v>
      </c>
      <c r="IL146" s="2"/>
      <c r="IM146" s="2"/>
      <c r="IN146" s="2"/>
      <c r="IO146" s="2"/>
      <c r="IP146" s="2"/>
      <c r="IQ146" s="2"/>
      <c r="IR146" s="2"/>
      <c r="IS146" s="2"/>
      <c r="IT146" s="2"/>
      <c r="IU146" s="2"/>
    </row>
    <row r="147" spans="1:255" x14ac:dyDescent="0.2">
      <c r="A147">
        <v>17</v>
      </c>
      <c r="B147">
        <v>1</v>
      </c>
      <c r="E147" t="s">
        <v>206</v>
      </c>
      <c r="F147" t="s">
        <v>207</v>
      </c>
      <c r="G147" t="s">
        <v>208</v>
      </c>
      <c r="H147" t="s">
        <v>29</v>
      </c>
      <c r="I147">
        <v>0</v>
      </c>
      <c r="J147">
        <v>0</v>
      </c>
      <c r="L147">
        <v>1</v>
      </c>
      <c r="M147">
        <v>0</v>
      </c>
      <c r="N147">
        <f t="shared" si="252"/>
        <v>1</v>
      </c>
      <c r="O147">
        <f t="shared" si="253"/>
        <v>0</v>
      </c>
      <c r="P147">
        <f t="shared" si="254"/>
        <v>0</v>
      </c>
      <c r="Q147">
        <f t="shared" si="255"/>
        <v>0</v>
      </c>
      <c r="R147">
        <f t="shared" si="256"/>
        <v>0</v>
      </c>
      <c r="S147">
        <f t="shared" si="257"/>
        <v>0</v>
      </c>
      <c r="T147">
        <f t="shared" si="258"/>
        <v>0</v>
      </c>
      <c r="U147">
        <f t="shared" si="259"/>
        <v>0</v>
      </c>
      <c r="V147">
        <f t="shared" si="260"/>
        <v>0</v>
      </c>
      <c r="W147">
        <f t="shared" si="261"/>
        <v>0</v>
      </c>
      <c r="X147">
        <f t="shared" si="262"/>
        <v>0</v>
      </c>
      <c r="Y147">
        <f t="shared" si="263"/>
        <v>0</v>
      </c>
      <c r="AA147">
        <v>58262851</v>
      </c>
      <c r="AB147">
        <f t="shared" si="264"/>
        <v>25600000</v>
      </c>
      <c r="AC147">
        <f t="shared" si="265"/>
        <v>0</v>
      </c>
      <c r="AD147">
        <f t="shared" si="266"/>
        <v>0</v>
      </c>
      <c r="AE147">
        <f t="shared" si="267"/>
        <v>0</v>
      </c>
      <c r="AF147">
        <f t="shared" si="268"/>
        <v>25600000</v>
      </c>
      <c r="AG147">
        <f t="shared" si="269"/>
        <v>0</v>
      </c>
      <c r="AH147">
        <f t="shared" si="270"/>
        <v>0</v>
      </c>
      <c r="AI147">
        <f t="shared" si="271"/>
        <v>0</v>
      </c>
      <c r="AJ147">
        <f t="shared" si="272"/>
        <v>0</v>
      </c>
      <c r="AK147">
        <v>25600000</v>
      </c>
      <c r="AL147">
        <v>0</v>
      </c>
      <c r="AM147">
        <v>0</v>
      </c>
      <c r="AN147">
        <v>0</v>
      </c>
      <c r="AO147">
        <v>25600000</v>
      </c>
      <c r="AP147">
        <v>0</v>
      </c>
      <c r="AQ147">
        <v>0</v>
      </c>
      <c r="AR147">
        <v>0</v>
      </c>
      <c r="AS147">
        <v>0</v>
      </c>
      <c r="AT147">
        <v>0</v>
      </c>
      <c r="AU147">
        <v>0</v>
      </c>
      <c r="AV147">
        <v>1</v>
      </c>
      <c r="AW147">
        <v>1</v>
      </c>
      <c r="AZ147">
        <v>1</v>
      </c>
      <c r="BA147">
        <v>1</v>
      </c>
      <c r="BB147">
        <v>1</v>
      </c>
      <c r="BC147">
        <v>1</v>
      </c>
      <c r="BD147" t="s">
        <v>3</v>
      </c>
      <c r="BE147" t="s">
        <v>3</v>
      </c>
      <c r="BF147" t="s">
        <v>3</v>
      </c>
      <c r="BG147" t="s">
        <v>3</v>
      </c>
      <c r="BH147">
        <v>0</v>
      </c>
      <c r="BI147">
        <v>1</v>
      </c>
      <c r="BJ147" t="s">
        <v>3</v>
      </c>
      <c r="BM147">
        <v>1211</v>
      </c>
      <c r="BN147">
        <v>0</v>
      </c>
      <c r="BO147" t="s">
        <v>3</v>
      </c>
      <c r="BP147">
        <v>0</v>
      </c>
      <c r="BQ147">
        <v>8</v>
      </c>
      <c r="BR147">
        <v>0</v>
      </c>
      <c r="BS147">
        <v>1</v>
      </c>
      <c r="BT147">
        <v>1</v>
      </c>
      <c r="BU147">
        <v>1</v>
      </c>
      <c r="BV147">
        <v>1</v>
      </c>
      <c r="BW147">
        <v>1</v>
      </c>
      <c r="BX147">
        <v>1</v>
      </c>
      <c r="BY147" t="s">
        <v>3</v>
      </c>
      <c r="BZ147">
        <v>0</v>
      </c>
      <c r="CA147">
        <v>0</v>
      </c>
      <c r="CE147">
        <v>0</v>
      </c>
      <c r="CF147">
        <v>0</v>
      </c>
      <c r="CG147">
        <v>0</v>
      </c>
      <c r="CH147">
        <v>39</v>
      </c>
      <c r="CI147">
        <v>0</v>
      </c>
      <c r="CJ147">
        <v>0</v>
      </c>
      <c r="CK147">
        <v>0</v>
      </c>
      <c r="CL147">
        <v>0</v>
      </c>
      <c r="CM147">
        <v>0</v>
      </c>
      <c r="CN147" t="s">
        <v>3</v>
      </c>
      <c r="CO147">
        <v>0</v>
      </c>
      <c r="CP147">
        <f t="shared" si="273"/>
        <v>0</v>
      </c>
      <c r="CQ147">
        <f t="shared" si="274"/>
        <v>0</v>
      </c>
      <c r="CR147">
        <f t="shared" si="275"/>
        <v>0</v>
      </c>
      <c r="CS147">
        <f t="shared" si="276"/>
        <v>0</v>
      </c>
      <c r="CT147">
        <f t="shared" si="277"/>
        <v>25600000</v>
      </c>
      <c r="CU147">
        <f t="shared" si="278"/>
        <v>0</v>
      </c>
      <c r="CV147">
        <f t="shared" si="279"/>
        <v>0</v>
      </c>
      <c r="CW147">
        <f t="shared" si="280"/>
        <v>0</v>
      </c>
      <c r="CX147">
        <f t="shared" si="281"/>
        <v>0</v>
      </c>
      <c r="CY147">
        <f t="shared" si="282"/>
        <v>0</v>
      </c>
      <c r="CZ147">
        <f t="shared" si="283"/>
        <v>0</v>
      </c>
      <c r="DC147" t="s">
        <v>3</v>
      </c>
      <c r="DD147" t="s">
        <v>3</v>
      </c>
      <c r="DE147" t="s">
        <v>3</v>
      </c>
      <c r="DF147" t="s">
        <v>3</v>
      </c>
      <c r="DG147" t="s">
        <v>3</v>
      </c>
      <c r="DH147" t="s">
        <v>3</v>
      </c>
      <c r="DI147" t="s">
        <v>3</v>
      </c>
      <c r="DJ147" t="s">
        <v>3</v>
      </c>
      <c r="DK147" t="s">
        <v>3</v>
      </c>
      <c r="DL147" t="s">
        <v>3</v>
      </c>
      <c r="DM147" t="s">
        <v>3</v>
      </c>
      <c r="DN147">
        <v>0</v>
      </c>
      <c r="DO147">
        <v>0</v>
      </c>
      <c r="DP147">
        <v>1</v>
      </c>
      <c r="DQ147">
        <v>1</v>
      </c>
      <c r="DU147">
        <v>1013</v>
      </c>
      <c r="DV147" t="s">
        <v>29</v>
      </c>
      <c r="DW147" t="s">
        <v>29</v>
      </c>
      <c r="DX147">
        <v>1</v>
      </c>
      <c r="EE147">
        <v>58262974</v>
      </c>
      <c r="EF147">
        <v>8</v>
      </c>
      <c r="EG147" t="s">
        <v>30</v>
      </c>
      <c r="EH147">
        <v>0</v>
      </c>
      <c r="EI147" t="s">
        <v>3</v>
      </c>
      <c r="EJ147">
        <v>1</v>
      </c>
      <c r="EK147">
        <v>1211</v>
      </c>
      <c r="EL147" t="s">
        <v>31</v>
      </c>
      <c r="EM147" t="s">
        <v>32</v>
      </c>
      <c r="EO147" t="s">
        <v>3</v>
      </c>
      <c r="EQ147">
        <v>0</v>
      </c>
      <c r="ER147">
        <v>25600000</v>
      </c>
      <c r="ES147">
        <v>0</v>
      </c>
      <c r="ET147">
        <v>0</v>
      </c>
      <c r="EU147">
        <v>0</v>
      </c>
      <c r="EV147">
        <v>25600000</v>
      </c>
      <c r="EW147">
        <v>0</v>
      </c>
      <c r="EX147">
        <v>0</v>
      </c>
      <c r="EY147">
        <v>0</v>
      </c>
      <c r="FQ147">
        <v>0</v>
      </c>
      <c r="FR147">
        <f t="shared" si="284"/>
        <v>0</v>
      </c>
      <c r="FS147">
        <v>0</v>
      </c>
      <c r="FT147" t="s">
        <v>33</v>
      </c>
      <c r="FX147">
        <v>0</v>
      </c>
      <c r="FY147">
        <v>0</v>
      </c>
      <c r="GA147" t="s">
        <v>3</v>
      </c>
      <c r="GD147">
        <v>1</v>
      </c>
      <c r="GF147">
        <v>-840779299</v>
      </c>
      <c r="GG147">
        <v>2</v>
      </c>
      <c r="GH147">
        <v>2</v>
      </c>
      <c r="GI147">
        <v>0</v>
      </c>
      <c r="GJ147">
        <v>0</v>
      </c>
      <c r="GK147">
        <v>0</v>
      </c>
      <c r="GL147">
        <f t="shared" si="285"/>
        <v>0</v>
      </c>
      <c r="GM147">
        <f t="shared" si="286"/>
        <v>0</v>
      </c>
      <c r="GN147">
        <f t="shared" si="287"/>
        <v>0</v>
      </c>
      <c r="GO147">
        <f t="shared" si="288"/>
        <v>0</v>
      </c>
      <c r="GP147">
        <f t="shared" si="289"/>
        <v>0</v>
      </c>
      <c r="GR147">
        <v>0</v>
      </c>
      <c r="GS147">
        <v>4</v>
      </c>
      <c r="GT147">
        <v>0</v>
      </c>
      <c r="GU147" t="s">
        <v>3</v>
      </c>
      <c r="GV147">
        <f t="shared" si="290"/>
        <v>0</v>
      </c>
      <c r="GW147">
        <v>1</v>
      </c>
      <c r="GX147">
        <f t="shared" si="291"/>
        <v>0</v>
      </c>
      <c r="HA147">
        <v>0</v>
      </c>
      <c r="HB147">
        <v>0</v>
      </c>
      <c r="HC147">
        <f t="shared" si="292"/>
        <v>0</v>
      </c>
      <c r="IK147">
        <v>0</v>
      </c>
    </row>
    <row r="148" spans="1:255" x14ac:dyDescent="0.2">
      <c r="A148" s="2">
        <v>17</v>
      </c>
      <c r="B148" s="2">
        <v>1</v>
      </c>
      <c r="C148" s="2"/>
      <c r="D148" s="2"/>
      <c r="E148" s="2" t="s">
        <v>209</v>
      </c>
      <c r="F148" s="2" t="s">
        <v>210</v>
      </c>
      <c r="G148" s="2" t="s">
        <v>211</v>
      </c>
      <c r="H148" s="2" t="s">
        <v>29</v>
      </c>
      <c r="I148" s="2">
        <v>0</v>
      </c>
      <c r="J148" s="2">
        <v>0</v>
      </c>
      <c r="K148" s="2"/>
      <c r="L148" s="2">
        <v>1</v>
      </c>
      <c r="M148" s="2">
        <v>0</v>
      </c>
      <c r="N148" s="2">
        <f t="shared" si="252"/>
        <v>1</v>
      </c>
      <c r="O148" s="2">
        <f t="shared" si="253"/>
        <v>0</v>
      </c>
      <c r="P148" s="2">
        <f t="shared" si="254"/>
        <v>0</v>
      </c>
      <c r="Q148" s="2">
        <f t="shared" si="255"/>
        <v>0</v>
      </c>
      <c r="R148" s="2">
        <f t="shared" si="256"/>
        <v>0</v>
      </c>
      <c r="S148" s="2">
        <f t="shared" si="257"/>
        <v>0</v>
      </c>
      <c r="T148" s="2">
        <f t="shared" si="258"/>
        <v>0</v>
      </c>
      <c r="U148" s="2">
        <f t="shared" si="259"/>
        <v>0</v>
      </c>
      <c r="V148" s="2">
        <f t="shared" si="260"/>
        <v>0</v>
      </c>
      <c r="W148" s="2">
        <f t="shared" si="261"/>
        <v>0</v>
      </c>
      <c r="X148" s="2">
        <f t="shared" si="262"/>
        <v>0</v>
      </c>
      <c r="Y148" s="2">
        <f t="shared" si="263"/>
        <v>0</v>
      </c>
      <c r="Z148" s="2"/>
      <c r="AA148" s="2">
        <v>58262852</v>
      </c>
      <c r="AB148" s="2">
        <f t="shared" si="264"/>
        <v>290000</v>
      </c>
      <c r="AC148" s="2">
        <f t="shared" si="265"/>
        <v>0</v>
      </c>
      <c r="AD148" s="2">
        <f t="shared" si="266"/>
        <v>0</v>
      </c>
      <c r="AE148" s="2">
        <f t="shared" si="267"/>
        <v>0</v>
      </c>
      <c r="AF148" s="2">
        <f t="shared" si="268"/>
        <v>290000</v>
      </c>
      <c r="AG148" s="2">
        <f t="shared" si="269"/>
        <v>0</v>
      </c>
      <c r="AH148" s="2">
        <f t="shared" si="270"/>
        <v>0</v>
      </c>
      <c r="AI148" s="2">
        <f t="shared" si="271"/>
        <v>0</v>
      </c>
      <c r="AJ148" s="2">
        <f t="shared" si="272"/>
        <v>0</v>
      </c>
      <c r="AK148" s="2">
        <v>290000</v>
      </c>
      <c r="AL148" s="2">
        <v>0</v>
      </c>
      <c r="AM148" s="2">
        <v>0</v>
      </c>
      <c r="AN148" s="2">
        <v>0</v>
      </c>
      <c r="AO148" s="2">
        <v>290000</v>
      </c>
      <c r="AP148" s="2">
        <v>0</v>
      </c>
      <c r="AQ148" s="2">
        <v>0</v>
      </c>
      <c r="AR148" s="2">
        <v>0</v>
      </c>
      <c r="AS148" s="2">
        <v>0</v>
      </c>
      <c r="AT148" s="2">
        <v>0</v>
      </c>
      <c r="AU148" s="2">
        <v>0</v>
      </c>
      <c r="AV148" s="2">
        <v>1</v>
      </c>
      <c r="AW148" s="2">
        <v>1</v>
      </c>
      <c r="AX148" s="2"/>
      <c r="AY148" s="2"/>
      <c r="AZ148" s="2">
        <v>1</v>
      </c>
      <c r="BA148" s="2">
        <v>1</v>
      </c>
      <c r="BB148" s="2">
        <v>1</v>
      </c>
      <c r="BC148" s="2">
        <v>1</v>
      </c>
      <c r="BD148" s="2" t="s">
        <v>3</v>
      </c>
      <c r="BE148" s="2" t="s">
        <v>3</v>
      </c>
      <c r="BF148" s="2" t="s">
        <v>3</v>
      </c>
      <c r="BG148" s="2" t="s">
        <v>3</v>
      </c>
      <c r="BH148" s="2">
        <v>0</v>
      </c>
      <c r="BI148" s="2">
        <v>1</v>
      </c>
      <c r="BJ148" s="2" t="s">
        <v>3</v>
      </c>
      <c r="BK148" s="2"/>
      <c r="BL148" s="2"/>
      <c r="BM148" s="2">
        <v>1211</v>
      </c>
      <c r="BN148" s="2">
        <v>0</v>
      </c>
      <c r="BO148" s="2" t="s">
        <v>3</v>
      </c>
      <c r="BP148" s="2">
        <v>0</v>
      </c>
      <c r="BQ148" s="2">
        <v>8</v>
      </c>
      <c r="BR148" s="2">
        <v>0</v>
      </c>
      <c r="BS148" s="2">
        <v>1</v>
      </c>
      <c r="BT148" s="2">
        <v>1</v>
      </c>
      <c r="BU148" s="2">
        <v>1</v>
      </c>
      <c r="BV148" s="2">
        <v>1</v>
      </c>
      <c r="BW148" s="2">
        <v>1</v>
      </c>
      <c r="BX148" s="2">
        <v>1</v>
      </c>
      <c r="BY148" s="2" t="s">
        <v>3</v>
      </c>
      <c r="BZ148" s="2">
        <v>0</v>
      </c>
      <c r="CA148" s="2">
        <v>0</v>
      </c>
      <c r="CB148" s="2"/>
      <c r="CC148" s="2"/>
      <c r="CD148" s="2"/>
      <c r="CE148" s="2">
        <v>0</v>
      </c>
      <c r="CF148" s="2">
        <v>0</v>
      </c>
      <c r="CG148" s="2">
        <v>0</v>
      </c>
      <c r="CH148" s="2">
        <v>40</v>
      </c>
      <c r="CI148" s="2">
        <v>0</v>
      </c>
      <c r="CJ148" s="2">
        <v>0</v>
      </c>
      <c r="CK148" s="2">
        <v>0</v>
      </c>
      <c r="CL148" s="2">
        <v>0</v>
      </c>
      <c r="CM148" s="2">
        <v>0</v>
      </c>
      <c r="CN148" s="2" t="s">
        <v>3</v>
      </c>
      <c r="CO148" s="2">
        <v>0</v>
      </c>
      <c r="CP148" s="2">
        <f t="shared" si="273"/>
        <v>0</v>
      </c>
      <c r="CQ148" s="2">
        <f t="shared" si="274"/>
        <v>0</v>
      </c>
      <c r="CR148" s="2">
        <f t="shared" si="275"/>
        <v>0</v>
      </c>
      <c r="CS148" s="2">
        <f t="shared" si="276"/>
        <v>0</v>
      </c>
      <c r="CT148" s="2">
        <f t="shared" si="277"/>
        <v>290000</v>
      </c>
      <c r="CU148" s="2">
        <f t="shared" si="278"/>
        <v>0</v>
      </c>
      <c r="CV148" s="2">
        <f t="shared" si="279"/>
        <v>0</v>
      </c>
      <c r="CW148" s="2">
        <f t="shared" si="280"/>
        <v>0</v>
      </c>
      <c r="CX148" s="2">
        <f t="shared" si="281"/>
        <v>0</v>
      </c>
      <c r="CY148" s="2">
        <f t="shared" si="282"/>
        <v>0</v>
      </c>
      <c r="CZ148" s="2">
        <f t="shared" si="283"/>
        <v>0</v>
      </c>
      <c r="DA148" s="2"/>
      <c r="DB148" s="2"/>
      <c r="DC148" s="2" t="s">
        <v>3</v>
      </c>
      <c r="DD148" s="2" t="s">
        <v>3</v>
      </c>
      <c r="DE148" s="2" t="s">
        <v>3</v>
      </c>
      <c r="DF148" s="2" t="s">
        <v>3</v>
      </c>
      <c r="DG148" s="2" t="s">
        <v>3</v>
      </c>
      <c r="DH148" s="2" t="s">
        <v>3</v>
      </c>
      <c r="DI148" s="2" t="s">
        <v>3</v>
      </c>
      <c r="DJ148" s="2" t="s">
        <v>3</v>
      </c>
      <c r="DK148" s="2" t="s">
        <v>3</v>
      </c>
      <c r="DL148" s="2" t="s">
        <v>3</v>
      </c>
      <c r="DM148" s="2" t="s">
        <v>3</v>
      </c>
      <c r="DN148" s="2">
        <v>0</v>
      </c>
      <c r="DO148" s="2">
        <v>0</v>
      </c>
      <c r="DP148" s="2">
        <v>1</v>
      </c>
      <c r="DQ148" s="2">
        <v>1</v>
      </c>
      <c r="DR148" s="2"/>
      <c r="DS148" s="2"/>
      <c r="DT148" s="2"/>
      <c r="DU148" s="2">
        <v>1013</v>
      </c>
      <c r="DV148" s="2" t="s">
        <v>29</v>
      </c>
      <c r="DW148" s="2" t="s">
        <v>29</v>
      </c>
      <c r="DX148" s="2">
        <v>1</v>
      </c>
      <c r="DY148" s="2"/>
      <c r="DZ148" s="2"/>
      <c r="EA148" s="2"/>
      <c r="EB148" s="2"/>
      <c r="EC148" s="2"/>
      <c r="ED148" s="2"/>
      <c r="EE148" s="2">
        <v>58262974</v>
      </c>
      <c r="EF148" s="2">
        <v>8</v>
      </c>
      <c r="EG148" s="2" t="s">
        <v>30</v>
      </c>
      <c r="EH148" s="2">
        <v>0</v>
      </c>
      <c r="EI148" s="2" t="s">
        <v>3</v>
      </c>
      <c r="EJ148" s="2">
        <v>1</v>
      </c>
      <c r="EK148" s="2">
        <v>1211</v>
      </c>
      <c r="EL148" s="2" t="s">
        <v>31</v>
      </c>
      <c r="EM148" s="2" t="s">
        <v>32</v>
      </c>
      <c r="EN148" s="2"/>
      <c r="EO148" s="2" t="s">
        <v>3</v>
      </c>
      <c r="EP148" s="2"/>
      <c r="EQ148" s="2">
        <v>0</v>
      </c>
      <c r="ER148" s="2">
        <v>290000</v>
      </c>
      <c r="ES148" s="2">
        <v>0</v>
      </c>
      <c r="ET148" s="2">
        <v>0</v>
      </c>
      <c r="EU148" s="2">
        <v>0</v>
      </c>
      <c r="EV148" s="2">
        <v>290000</v>
      </c>
      <c r="EW148" s="2">
        <v>0</v>
      </c>
      <c r="EX148" s="2">
        <v>0</v>
      </c>
      <c r="EY148" s="2">
        <v>0</v>
      </c>
      <c r="EZ148" s="2"/>
      <c r="FA148" s="2"/>
      <c r="FB148" s="2"/>
      <c r="FC148" s="2"/>
      <c r="FD148" s="2"/>
      <c r="FE148" s="2"/>
      <c r="FF148" s="2"/>
      <c r="FG148" s="2"/>
      <c r="FH148" s="2"/>
      <c r="FI148" s="2"/>
      <c r="FJ148" s="2"/>
      <c r="FK148" s="2"/>
      <c r="FL148" s="2"/>
      <c r="FM148" s="2"/>
      <c r="FN148" s="2"/>
      <c r="FO148" s="2"/>
      <c r="FP148" s="2"/>
      <c r="FQ148" s="2">
        <v>0</v>
      </c>
      <c r="FR148" s="2">
        <f t="shared" si="284"/>
        <v>0</v>
      </c>
      <c r="FS148" s="2">
        <v>0</v>
      </c>
      <c r="FT148" s="2" t="s">
        <v>33</v>
      </c>
      <c r="FU148" s="2"/>
      <c r="FV148" s="2"/>
      <c r="FW148" s="2"/>
      <c r="FX148" s="2">
        <v>0</v>
      </c>
      <c r="FY148" s="2">
        <v>0</v>
      </c>
      <c r="FZ148" s="2"/>
      <c r="GA148" s="2" t="s">
        <v>3</v>
      </c>
      <c r="GB148" s="2"/>
      <c r="GC148" s="2"/>
      <c r="GD148" s="2">
        <v>1</v>
      </c>
      <c r="GE148" s="2"/>
      <c r="GF148" s="2">
        <v>-227117255</v>
      </c>
      <c r="GG148" s="2">
        <v>2</v>
      </c>
      <c r="GH148" s="2">
        <v>2</v>
      </c>
      <c r="GI148" s="2">
        <v>0</v>
      </c>
      <c r="GJ148" s="2">
        <v>0</v>
      </c>
      <c r="GK148" s="2">
        <v>0</v>
      </c>
      <c r="GL148" s="2">
        <f t="shared" si="285"/>
        <v>0</v>
      </c>
      <c r="GM148" s="2">
        <f t="shared" si="286"/>
        <v>0</v>
      </c>
      <c r="GN148" s="2">
        <f t="shared" si="287"/>
        <v>0</v>
      </c>
      <c r="GO148" s="2">
        <f t="shared" si="288"/>
        <v>0</v>
      </c>
      <c r="GP148" s="2">
        <f t="shared" si="289"/>
        <v>0</v>
      </c>
      <c r="GQ148" s="2"/>
      <c r="GR148" s="2">
        <v>0</v>
      </c>
      <c r="GS148" s="2">
        <v>4</v>
      </c>
      <c r="GT148" s="2">
        <v>0</v>
      </c>
      <c r="GU148" s="2" t="s">
        <v>3</v>
      </c>
      <c r="GV148" s="2">
        <f t="shared" si="290"/>
        <v>0</v>
      </c>
      <c r="GW148" s="2">
        <v>1</v>
      </c>
      <c r="GX148" s="2">
        <f t="shared" si="291"/>
        <v>0</v>
      </c>
      <c r="GY148" s="2"/>
      <c r="GZ148" s="2"/>
      <c r="HA148" s="2">
        <v>0</v>
      </c>
      <c r="HB148" s="2">
        <v>0</v>
      </c>
      <c r="HC148" s="2">
        <f t="shared" si="292"/>
        <v>0</v>
      </c>
      <c r="HD148" s="2"/>
      <c r="HE148" s="2"/>
      <c r="HF148" s="2"/>
      <c r="HG148" s="2"/>
      <c r="HH148" s="2"/>
      <c r="HI148" s="2"/>
      <c r="HJ148" s="2"/>
      <c r="HK148" s="2"/>
      <c r="HL148" s="2"/>
      <c r="HM148" s="2"/>
      <c r="HN148" s="2"/>
      <c r="HO148" s="2"/>
      <c r="HP148" s="2"/>
      <c r="HQ148" s="2"/>
      <c r="HR148" s="2"/>
      <c r="HS148" s="2"/>
      <c r="HT148" s="2"/>
      <c r="HU148" s="2"/>
      <c r="HV148" s="2"/>
      <c r="HW148" s="2"/>
      <c r="HX148" s="2"/>
      <c r="HY148" s="2"/>
      <c r="HZ148" s="2"/>
      <c r="IA148" s="2"/>
      <c r="IB148" s="2"/>
      <c r="IC148" s="2"/>
      <c r="ID148" s="2"/>
      <c r="IE148" s="2"/>
      <c r="IF148" s="2"/>
      <c r="IG148" s="2"/>
      <c r="IH148" s="2"/>
      <c r="II148" s="2"/>
      <c r="IJ148" s="2"/>
      <c r="IK148" s="2">
        <v>0</v>
      </c>
      <c r="IL148" s="2"/>
      <c r="IM148" s="2"/>
      <c r="IN148" s="2"/>
      <c r="IO148" s="2"/>
      <c r="IP148" s="2"/>
      <c r="IQ148" s="2"/>
      <c r="IR148" s="2"/>
      <c r="IS148" s="2"/>
      <c r="IT148" s="2"/>
      <c r="IU148" s="2"/>
    </row>
    <row r="149" spans="1:255" x14ac:dyDescent="0.2">
      <c r="A149">
        <v>17</v>
      </c>
      <c r="B149">
        <v>1</v>
      </c>
      <c r="E149" t="s">
        <v>209</v>
      </c>
      <c r="F149" t="s">
        <v>210</v>
      </c>
      <c r="G149" t="s">
        <v>211</v>
      </c>
      <c r="H149" t="s">
        <v>29</v>
      </c>
      <c r="I149">
        <v>0</v>
      </c>
      <c r="J149">
        <v>0</v>
      </c>
      <c r="L149">
        <v>1</v>
      </c>
      <c r="M149">
        <v>0</v>
      </c>
      <c r="N149">
        <f t="shared" si="252"/>
        <v>1</v>
      </c>
      <c r="O149">
        <f t="shared" si="253"/>
        <v>0</v>
      </c>
      <c r="P149">
        <f t="shared" si="254"/>
        <v>0</v>
      </c>
      <c r="Q149">
        <f t="shared" si="255"/>
        <v>0</v>
      </c>
      <c r="R149">
        <f t="shared" si="256"/>
        <v>0</v>
      </c>
      <c r="S149">
        <f t="shared" si="257"/>
        <v>0</v>
      </c>
      <c r="T149">
        <f t="shared" si="258"/>
        <v>0</v>
      </c>
      <c r="U149">
        <f t="shared" si="259"/>
        <v>0</v>
      </c>
      <c r="V149">
        <f t="shared" si="260"/>
        <v>0</v>
      </c>
      <c r="W149">
        <f t="shared" si="261"/>
        <v>0</v>
      </c>
      <c r="X149">
        <f t="shared" si="262"/>
        <v>0</v>
      </c>
      <c r="Y149">
        <f t="shared" si="263"/>
        <v>0</v>
      </c>
      <c r="AA149">
        <v>58262851</v>
      </c>
      <c r="AB149">
        <f t="shared" si="264"/>
        <v>290000</v>
      </c>
      <c r="AC149">
        <f t="shared" si="265"/>
        <v>0</v>
      </c>
      <c r="AD149">
        <f t="shared" si="266"/>
        <v>0</v>
      </c>
      <c r="AE149">
        <f t="shared" si="267"/>
        <v>0</v>
      </c>
      <c r="AF149">
        <f t="shared" si="268"/>
        <v>290000</v>
      </c>
      <c r="AG149">
        <f t="shared" si="269"/>
        <v>0</v>
      </c>
      <c r="AH149">
        <f t="shared" si="270"/>
        <v>0</v>
      </c>
      <c r="AI149">
        <f t="shared" si="271"/>
        <v>0</v>
      </c>
      <c r="AJ149">
        <f t="shared" si="272"/>
        <v>0</v>
      </c>
      <c r="AK149">
        <v>290000</v>
      </c>
      <c r="AL149">
        <v>0</v>
      </c>
      <c r="AM149">
        <v>0</v>
      </c>
      <c r="AN149">
        <v>0</v>
      </c>
      <c r="AO149">
        <v>290000</v>
      </c>
      <c r="AP149">
        <v>0</v>
      </c>
      <c r="AQ149">
        <v>0</v>
      </c>
      <c r="AR149">
        <v>0</v>
      </c>
      <c r="AS149">
        <v>0</v>
      </c>
      <c r="AT149">
        <v>0</v>
      </c>
      <c r="AU149">
        <v>0</v>
      </c>
      <c r="AV149">
        <v>1</v>
      </c>
      <c r="AW149">
        <v>1</v>
      </c>
      <c r="AZ149">
        <v>1</v>
      </c>
      <c r="BA149">
        <v>1</v>
      </c>
      <c r="BB149">
        <v>1</v>
      </c>
      <c r="BC149">
        <v>1</v>
      </c>
      <c r="BD149" t="s">
        <v>3</v>
      </c>
      <c r="BE149" t="s">
        <v>3</v>
      </c>
      <c r="BF149" t="s">
        <v>3</v>
      </c>
      <c r="BG149" t="s">
        <v>3</v>
      </c>
      <c r="BH149">
        <v>0</v>
      </c>
      <c r="BI149">
        <v>1</v>
      </c>
      <c r="BJ149" t="s">
        <v>3</v>
      </c>
      <c r="BM149">
        <v>1211</v>
      </c>
      <c r="BN149">
        <v>0</v>
      </c>
      <c r="BO149" t="s">
        <v>3</v>
      </c>
      <c r="BP149">
        <v>0</v>
      </c>
      <c r="BQ149">
        <v>8</v>
      </c>
      <c r="BR149">
        <v>0</v>
      </c>
      <c r="BS149">
        <v>1</v>
      </c>
      <c r="BT149">
        <v>1</v>
      </c>
      <c r="BU149">
        <v>1</v>
      </c>
      <c r="BV149">
        <v>1</v>
      </c>
      <c r="BW149">
        <v>1</v>
      </c>
      <c r="BX149">
        <v>1</v>
      </c>
      <c r="BY149" t="s">
        <v>3</v>
      </c>
      <c r="BZ149">
        <v>0</v>
      </c>
      <c r="CA149">
        <v>0</v>
      </c>
      <c r="CE149">
        <v>0</v>
      </c>
      <c r="CF149">
        <v>0</v>
      </c>
      <c r="CG149">
        <v>0</v>
      </c>
      <c r="CH149">
        <v>40</v>
      </c>
      <c r="CI149">
        <v>0</v>
      </c>
      <c r="CJ149">
        <v>0</v>
      </c>
      <c r="CK149">
        <v>0</v>
      </c>
      <c r="CL149">
        <v>0</v>
      </c>
      <c r="CM149">
        <v>0</v>
      </c>
      <c r="CN149" t="s">
        <v>3</v>
      </c>
      <c r="CO149">
        <v>0</v>
      </c>
      <c r="CP149">
        <f t="shared" si="273"/>
        <v>0</v>
      </c>
      <c r="CQ149">
        <f t="shared" si="274"/>
        <v>0</v>
      </c>
      <c r="CR149">
        <f t="shared" si="275"/>
        <v>0</v>
      </c>
      <c r="CS149">
        <f t="shared" si="276"/>
        <v>0</v>
      </c>
      <c r="CT149">
        <f t="shared" si="277"/>
        <v>290000</v>
      </c>
      <c r="CU149">
        <f t="shared" si="278"/>
        <v>0</v>
      </c>
      <c r="CV149">
        <f t="shared" si="279"/>
        <v>0</v>
      </c>
      <c r="CW149">
        <f t="shared" si="280"/>
        <v>0</v>
      </c>
      <c r="CX149">
        <f t="shared" si="281"/>
        <v>0</v>
      </c>
      <c r="CY149">
        <f t="shared" si="282"/>
        <v>0</v>
      </c>
      <c r="CZ149">
        <f t="shared" si="283"/>
        <v>0</v>
      </c>
      <c r="DC149" t="s">
        <v>3</v>
      </c>
      <c r="DD149" t="s">
        <v>3</v>
      </c>
      <c r="DE149" t="s">
        <v>3</v>
      </c>
      <c r="DF149" t="s">
        <v>3</v>
      </c>
      <c r="DG149" t="s">
        <v>3</v>
      </c>
      <c r="DH149" t="s">
        <v>3</v>
      </c>
      <c r="DI149" t="s">
        <v>3</v>
      </c>
      <c r="DJ149" t="s">
        <v>3</v>
      </c>
      <c r="DK149" t="s">
        <v>3</v>
      </c>
      <c r="DL149" t="s">
        <v>3</v>
      </c>
      <c r="DM149" t="s">
        <v>3</v>
      </c>
      <c r="DN149">
        <v>0</v>
      </c>
      <c r="DO149">
        <v>0</v>
      </c>
      <c r="DP149">
        <v>1</v>
      </c>
      <c r="DQ149">
        <v>1</v>
      </c>
      <c r="DU149">
        <v>1013</v>
      </c>
      <c r="DV149" t="s">
        <v>29</v>
      </c>
      <c r="DW149" t="s">
        <v>29</v>
      </c>
      <c r="DX149">
        <v>1</v>
      </c>
      <c r="EE149">
        <v>58262974</v>
      </c>
      <c r="EF149">
        <v>8</v>
      </c>
      <c r="EG149" t="s">
        <v>30</v>
      </c>
      <c r="EH149">
        <v>0</v>
      </c>
      <c r="EI149" t="s">
        <v>3</v>
      </c>
      <c r="EJ149">
        <v>1</v>
      </c>
      <c r="EK149">
        <v>1211</v>
      </c>
      <c r="EL149" t="s">
        <v>31</v>
      </c>
      <c r="EM149" t="s">
        <v>32</v>
      </c>
      <c r="EO149" t="s">
        <v>3</v>
      </c>
      <c r="EQ149">
        <v>0</v>
      </c>
      <c r="ER149">
        <v>290000</v>
      </c>
      <c r="ES149">
        <v>0</v>
      </c>
      <c r="ET149">
        <v>0</v>
      </c>
      <c r="EU149">
        <v>0</v>
      </c>
      <c r="EV149">
        <v>290000</v>
      </c>
      <c r="EW149">
        <v>0</v>
      </c>
      <c r="EX149">
        <v>0</v>
      </c>
      <c r="EY149">
        <v>0</v>
      </c>
      <c r="FQ149">
        <v>0</v>
      </c>
      <c r="FR149">
        <f t="shared" si="284"/>
        <v>0</v>
      </c>
      <c r="FS149">
        <v>0</v>
      </c>
      <c r="FT149" t="s">
        <v>33</v>
      </c>
      <c r="FX149">
        <v>0</v>
      </c>
      <c r="FY149">
        <v>0</v>
      </c>
      <c r="GA149" t="s">
        <v>3</v>
      </c>
      <c r="GD149">
        <v>1</v>
      </c>
      <c r="GF149">
        <v>-227117255</v>
      </c>
      <c r="GG149">
        <v>2</v>
      </c>
      <c r="GH149">
        <v>2</v>
      </c>
      <c r="GI149">
        <v>0</v>
      </c>
      <c r="GJ149">
        <v>0</v>
      </c>
      <c r="GK149">
        <v>0</v>
      </c>
      <c r="GL149">
        <f t="shared" si="285"/>
        <v>0</v>
      </c>
      <c r="GM149">
        <f t="shared" si="286"/>
        <v>0</v>
      </c>
      <c r="GN149">
        <f t="shared" si="287"/>
        <v>0</v>
      </c>
      <c r="GO149">
        <f t="shared" si="288"/>
        <v>0</v>
      </c>
      <c r="GP149">
        <f t="shared" si="289"/>
        <v>0</v>
      </c>
      <c r="GR149">
        <v>0</v>
      </c>
      <c r="GS149">
        <v>4</v>
      </c>
      <c r="GT149">
        <v>0</v>
      </c>
      <c r="GU149" t="s">
        <v>3</v>
      </c>
      <c r="GV149">
        <f t="shared" si="290"/>
        <v>0</v>
      </c>
      <c r="GW149">
        <v>1</v>
      </c>
      <c r="GX149">
        <f t="shared" si="291"/>
        <v>0</v>
      </c>
      <c r="HA149">
        <v>0</v>
      </c>
      <c r="HB149">
        <v>0</v>
      </c>
      <c r="HC149">
        <f t="shared" si="292"/>
        <v>0</v>
      </c>
      <c r="IK149">
        <v>0</v>
      </c>
    </row>
    <row r="151" spans="1:255" x14ac:dyDescent="0.2">
      <c r="A151" s="3">
        <v>51</v>
      </c>
      <c r="B151" s="3">
        <f>B65</f>
        <v>1</v>
      </c>
      <c r="C151" s="3">
        <f>A65</f>
        <v>4</v>
      </c>
      <c r="D151" s="3">
        <f>ROW(A65)</f>
        <v>65</v>
      </c>
      <c r="E151" s="3"/>
      <c r="F151" s="3" t="str">
        <f>IF(F65&lt;&gt;"",F65,"")</f>
        <v>Новый раздел</v>
      </c>
      <c r="G151" s="3" t="str">
        <f>IF(G65&lt;&gt;"",G65,"")</f>
        <v>Раздел 2. Основные объекты строительства</v>
      </c>
      <c r="H151" s="3">
        <v>0</v>
      </c>
      <c r="I151" s="3"/>
      <c r="J151" s="3"/>
      <c r="K151" s="3"/>
      <c r="L151" s="3"/>
      <c r="M151" s="3"/>
      <c r="N151" s="3"/>
      <c r="O151" s="3">
        <f t="shared" ref="O151:T151" si="293">ROUND(AB151,2)</f>
        <v>5038532.72</v>
      </c>
      <c r="P151" s="3">
        <f t="shared" si="293"/>
        <v>0</v>
      </c>
      <c r="Q151" s="3">
        <f t="shared" si="293"/>
        <v>0</v>
      </c>
      <c r="R151" s="3">
        <f t="shared" si="293"/>
        <v>0</v>
      </c>
      <c r="S151" s="3">
        <f t="shared" si="293"/>
        <v>5038532.72</v>
      </c>
      <c r="T151" s="3">
        <f t="shared" si="293"/>
        <v>0</v>
      </c>
      <c r="U151" s="3">
        <f>AH151</f>
        <v>0</v>
      </c>
      <c r="V151" s="3">
        <f>AI151</f>
        <v>0</v>
      </c>
      <c r="W151" s="3">
        <f>ROUND(AJ151,2)</f>
        <v>0</v>
      </c>
      <c r="X151" s="3">
        <f>ROUND(AK151,2)</f>
        <v>0</v>
      </c>
      <c r="Y151" s="3">
        <f>ROUND(AL151,2)</f>
        <v>0</v>
      </c>
      <c r="Z151" s="3"/>
      <c r="AA151" s="3"/>
      <c r="AB151" s="3">
        <f>ROUND(SUMIF(AA69:AA149,"=58262852",O69:O149),2)</f>
        <v>5038532.72</v>
      </c>
      <c r="AC151" s="3">
        <f>ROUND(SUMIF(AA69:AA149,"=58262852",P69:P149),2)</f>
        <v>0</v>
      </c>
      <c r="AD151" s="3">
        <f>ROUND(SUMIF(AA69:AA149,"=58262852",Q69:Q149),2)</f>
        <v>0</v>
      </c>
      <c r="AE151" s="3">
        <f>ROUND(SUMIF(AA69:AA149,"=58262852",R69:R149),2)</f>
        <v>0</v>
      </c>
      <c r="AF151" s="3">
        <f>ROUND(SUMIF(AA69:AA149,"=58262852",S69:S149),2)</f>
        <v>5038532.72</v>
      </c>
      <c r="AG151" s="3">
        <f>ROUND(SUMIF(AA69:AA149,"=58262852",T69:T149),2)</f>
        <v>0</v>
      </c>
      <c r="AH151" s="3">
        <f>SUMIF(AA69:AA149,"=58262852",U69:U149)</f>
        <v>0</v>
      </c>
      <c r="AI151" s="3">
        <f>SUMIF(AA69:AA149,"=58262852",V69:V149)</f>
        <v>0</v>
      </c>
      <c r="AJ151" s="3">
        <f>ROUND(SUMIF(AA69:AA149,"=58262852",W69:W149),2)</f>
        <v>0</v>
      </c>
      <c r="AK151" s="3">
        <f>ROUND(SUMIF(AA69:AA149,"=58262852",X69:X149),2)</f>
        <v>0</v>
      </c>
      <c r="AL151" s="3">
        <f>ROUND(SUMIF(AA69:AA149,"=58262852",Y69:Y149),2)</f>
        <v>0</v>
      </c>
      <c r="AM151" s="3"/>
      <c r="AN151" s="3"/>
      <c r="AO151" s="3">
        <f t="shared" ref="AO151:BD151" si="294">ROUND(BX151,2)</f>
        <v>0</v>
      </c>
      <c r="AP151" s="3">
        <f t="shared" si="294"/>
        <v>0</v>
      </c>
      <c r="AQ151" s="3">
        <f t="shared" si="294"/>
        <v>0</v>
      </c>
      <c r="AR151" s="3">
        <f t="shared" si="294"/>
        <v>5038532.72</v>
      </c>
      <c r="AS151" s="3">
        <f t="shared" si="294"/>
        <v>5038532.72</v>
      </c>
      <c r="AT151" s="3">
        <f t="shared" si="294"/>
        <v>0</v>
      </c>
      <c r="AU151" s="3">
        <f t="shared" si="294"/>
        <v>0</v>
      </c>
      <c r="AV151" s="3">
        <f t="shared" si="294"/>
        <v>0</v>
      </c>
      <c r="AW151" s="3">
        <f t="shared" si="294"/>
        <v>0</v>
      </c>
      <c r="AX151" s="3">
        <f t="shared" si="294"/>
        <v>0</v>
      </c>
      <c r="AY151" s="3">
        <f t="shared" si="294"/>
        <v>0</v>
      </c>
      <c r="AZ151" s="3">
        <f t="shared" si="294"/>
        <v>0</v>
      </c>
      <c r="BA151" s="3">
        <f t="shared" si="294"/>
        <v>0</v>
      </c>
      <c r="BB151" s="3">
        <f t="shared" si="294"/>
        <v>0</v>
      </c>
      <c r="BC151" s="3">
        <f t="shared" si="294"/>
        <v>0</v>
      </c>
      <c r="BD151" s="3">
        <f t="shared" si="294"/>
        <v>0</v>
      </c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>
        <f>ROUND(SUMIF(AA69:AA149,"=58262852",FQ69:FQ149),2)</f>
        <v>0</v>
      </c>
      <c r="BY151" s="3">
        <f>ROUND(SUMIF(AA69:AA149,"=58262852",FR69:FR149),2)</f>
        <v>0</v>
      </c>
      <c r="BZ151" s="3">
        <f>ROUND(SUMIF(AA69:AA149,"=58262852",GL69:GL149),2)</f>
        <v>0</v>
      </c>
      <c r="CA151" s="3">
        <f>ROUND(SUMIF(AA69:AA149,"=58262852",GM69:GM149),2)</f>
        <v>5038532.72</v>
      </c>
      <c r="CB151" s="3">
        <f>ROUND(SUMIF(AA69:AA149,"=58262852",GN69:GN149),2)</f>
        <v>5038532.72</v>
      </c>
      <c r="CC151" s="3">
        <f>ROUND(SUMIF(AA69:AA149,"=58262852",GO69:GO149),2)</f>
        <v>0</v>
      </c>
      <c r="CD151" s="3">
        <f>ROUND(SUMIF(AA69:AA149,"=58262852",GP69:GP149),2)</f>
        <v>0</v>
      </c>
      <c r="CE151" s="3">
        <f>AC151-BX151</f>
        <v>0</v>
      </c>
      <c r="CF151" s="3">
        <f>AC151-BY151</f>
        <v>0</v>
      </c>
      <c r="CG151" s="3">
        <f>BX151-BZ151</f>
        <v>0</v>
      </c>
      <c r="CH151" s="3">
        <f>AC151-BX151-BY151+BZ151</f>
        <v>0</v>
      </c>
      <c r="CI151" s="3">
        <f>BY151-BZ151</f>
        <v>0</v>
      </c>
      <c r="CJ151" s="3">
        <f>ROUND(SUMIF(AA69:AA149,"=58262852",GX69:GX149),2)</f>
        <v>0</v>
      </c>
      <c r="CK151" s="3">
        <f>ROUND(SUMIF(AA69:AA149,"=58262852",GY69:GY149),2)</f>
        <v>0</v>
      </c>
      <c r="CL151" s="3">
        <f>ROUND(SUMIF(AA69:AA149,"=58262852",GZ69:GZ149),2)</f>
        <v>0</v>
      </c>
      <c r="CM151" s="3">
        <f>ROUND(SUMIF(AA69:AA149,"=58262852",HD69:HD149),2)</f>
        <v>0</v>
      </c>
      <c r="CN151" s="3"/>
      <c r="CO151" s="3"/>
      <c r="CP151" s="3"/>
      <c r="CQ151" s="3"/>
      <c r="CR151" s="3"/>
      <c r="CS151" s="3"/>
      <c r="CT151" s="3"/>
      <c r="CU151" s="3"/>
      <c r="CV151" s="3"/>
      <c r="CW151" s="3"/>
      <c r="CX151" s="3"/>
      <c r="CY151" s="3"/>
      <c r="CZ151" s="3"/>
      <c r="DA151" s="3"/>
      <c r="DB151" s="3"/>
      <c r="DC151" s="3"/>
      <c r="DD151" s="3"/>
      <c r="DE151" s="3"/>
      <c r="DF151" s="3"/>
      <c r="DG151" s="4">
        <f t="shared" ref="DG151:DL151" si="295">ROUND(DT151,2)</f>
        <v>5183489.17</v>
      </c>
      <c r="DH151" s="4">
        <f t="shared" si="295"/>
        <v>0</v>
      </c>
      <c r="DI151" s="4">
        <f t="shared" si="295"/>
        <v>0</v>
      </c>
      <c r="DJ151" s="4">
        <f t="shared" si="295"/>
        <v>0</v>
      </c>
      <c r="DK151" s="4">
        <f t="shared" si="295"/>
        <v>5183489.17</v>
      </c>
      <c r="DL151" s="4">
        <f t="shared" si="295"/>
        <v>0</v>
      </c>
      <c r="DM151" s="4">
        <f>DZ151</f>
        <v>0</v>
      </c>
      <c r="DN151" s="4">
        <f>EA151</f>
        <v>0</v>
      </c>
      <c r="DO151" s="4">
        <f>ROUND(EB151,2)</f>
        <v>0</v>
      </c>
      <c r="DP151" s="4">
        <f>ROUND(EC151,2)</f>
        <v>0</v>
      </c>
      <c r="DQ151" s="4">
        <f>ROUND(ED151,2)</f>
        <v>0</v>
      </c>
      <c r="DR151" s="4"/>
      <c r="DS151" s="4"/>
      <c r="DT151" s="4">
        <f>ROUND(SUMIF(AA69:AA149,"=58262851",O69:O149),2)</f>
        <v>5183489.17</v>
      </c>
      <c r="DU151" s="4">
        <f>ROUND(SUMIF(AA69:AA149,"=58262851",P69:P149),2)</f>
        <v>0</v>
      </c>
      <c r="DV151" s="4">
        <f>ROUND(SUMIF(AA69:AA149,"=58262851",Q69:Q149),2)</f>
        <v>0</v>
      </c>
      <c r="DW151" s="4">
        <f>ROUND(SUMIF(AA69:AA149,"=58262851",R69:R149),2)</f>
        <v>0</v>
      </c>
      <c r="DX151" s="4">
        <f>ROUND(SUMIF(AA69:AA149,"=58262851",S69:S149),2)</f>
        <v>5183489.17</v>
      </c>
      <c r="DY151" s="4">
        <f>ROUND(SUMIF(AA69:AA149,"=58262851",T69:T149),2)</f>
        <v>0</v>
      </c>
      <c r="DZ151" s="4">
        <f>SUMIF(AA69:AA149,"=58262851",U69:U149)</f>
        <v>0</v>
      </c>
      <c r="EA151" s="4">
        <f>SUMIF(AA69:AA149,"=58262851",V69:V149)</f>
        <v>0</v>
      </c>
      <c r="EB151" s="4">
        <f>ROUND(SUMIF(AA69:AA149,"=58262851",W69:W149),2)</f>
        <v>0</v>
      </c>
      <c r="EC151" s="4">
        <f>ROUND(SUMIF(AA69:AA149,"=58262851",X69:X149),2)</f>
        <v>0</v>
      </c>
      <c r="ED151" s="4">
        <f>ROUND(SUMIF(AA69:AA149,"=58262851",Y69:Y149),2)</f>
        <v>0</v>
      </c>
      <c r="EE151" s="4"/>
      <c r="EF151" s="4"/>
      <c r="EG151" s="4">
        <f t="shared" ref="EG151:EV151" si="296">ROUND(FP151,2)</f>
        <v>0</v>
      </c>
      <c r="EH151" s="4">
        <f t="shared" si="296"/>
        <v>0</v>
      </c>
      <c r="EI151" s="4">
        <f t="shared" si="296"/>
        <v>0</v>
      </c>
      <c r="EJ151" s="4">
        <f t="shared" si="296"/>
        <v>5183489.17</v>
      </c>
      <c r="EK151" s="4">
        <f t="shared" si="296"/>
        <v>5183489.17</v>
      </c>
      <c r="EL151" s="4">
        <f t="shared" si="296"/>
        <v>0</v>
      </c>
      <c r="EM151" s="4">
        <f t="shared" si="296"/>
        <v>0</v>
      </c>
      <c r="EN151" s="4">
        <f t="shared" si="296"/>
        <v>0</v>
      </c>
      <c r="EO151" s="4">
        <f t="shared" si="296"/>
        <v>0</v>
      </c>
      <c r="EP151" s="4">
        <f t="shared" si="296"/>
        <v>0</v>
      </c>
      <c r="EQ151" s="4">
        <f t="shared" si="296"/>
        <v>0</v>
      </c>
      <c r="ER151" s="4">
        <f t="shared" si="296"/>
        <v>0</v>
      </c>
      <c r="ES151" s="4">
        <f t="shared" si="296"/>
        <v>0</v>
      </c>
      <c r="ET151" s="4">
        <f t="shared" si="296"/>
        <v>0</v>
      </c>
      <c r="EU151" s="4">
        <f t="shared" si="296"/>
        <v>0</v>
      </c>
      <c r="EV151" s="4">
        <f t="shared" si="296"/>
        <v>0</v>
      </c>
      <c r="EW151" s="4"/>
      <c r="EX151" s="4"/>
      <c r="EY151" s="4"/>
      <c r="EZ151" s="4"/>
      <c r="FA151" s="4"/>
      <c r="FB151" s="4"/>
      <c r="FC151" s="4"/>
      <c r="FD151" s="4"/>
      <c r="FE151" s="4"/>
      <c r="FF151" s="4"/>
      <c r="FG151" s="4"/>
      <c r="FH151" s="4"/>
      <c r="FI151" s="4"/>
      <c r="FJ151" s="4"/>
      <c r="FK151" s="4"/>
      <c r="FL151" s="4"/>
      <c r="FM151" s="4"/>
      <c r="FN151" s="4"/>
      <c r="FO151" s="4"/>
      <c r="FP151" s="4">
        <f>ROUND(SUMIF(AA69:AA149,"=58262851",FQ69:FQ149),2)</f>
        <v>0</v>
      </c>
      <c r="FQ151" s="4">
        <f>ROUND(SUMIF(AA69:AA149,"=58262851",FR69:FR149),2)</f>
        <v>0</v>
      </c>
      <c r="FR151" s="4">
        <f>ROUND(SUMIF(AA69:AA149,"=58262851",GL69:GL149),2)</f>
        <v>0</v>
      </c>
      <c r="FS151" s="4">
        <f>ROUND(SUMIF(AA69:AA149,"=58262851",GM69:GM149),2)</f>
        <v>5183489.17</v>
      </c>
      <c r="FT151" s="4">
        <f>ROUND(SUMIF(AA69:AA149,"=58262851",GN69:GN149),2)</f>
        <v>5183489.17</v>
      </c>
      <c r="FU151" s="4">
        <f>ROUND(SUMIF(AA69:AA149,"=58262851",GO69:GO149),2)</f>
        <v>0</v>
      </c>
      <c r="FV151" s="4">
        <f>ROUND(SUMIF(AA69:AA149,"=58262851",GP69:GP149),2)</f>
        <v>0</v>
      </c>
      <c r="FW151" s="4">
        <f>DU151-FP151</f>
        <v>0</v>
      </c>
      <c r="FX151" s="4">
        <f>DU151-FQ151</f>
        <v>0</v>
      </c>
      <c r="FY151" s="4">
        <f>FP151-FR151</f>
        <v>0</v>
      </c>
      <c r="FZ151" s="4">
        <f>DU151-FP151-FQ151+FR151</f>
        <v>0</v>
      </c>
      <c r="GA151" s="4">
        <f>FQ151-FR151</f>
        <v>0</v>
      </c>
      <c r="GB151" s="4">
        <f>ROUND(SUMIF(AA69:AA149,"=58262851",GX69:GX149),2)</f>
        <v>0</v>
      </c>
      <c r="GC151" s="4">
        <f>ROUND(SUMIF(AA69:AA149,"=58262851",GY69:GY149),2)</f>
        <v>0</v>
      </c>
      <c r="GD151" s="4">
        <f>ROUND(SUMIF(AA69:AA149,"=58262851",GZ69:GZ149),2)</f>
        <v>0</v>
      </c>
      <c r="GE151" s="4">
        <f>ROUND(SUMIF(AA69:AA149,"=58262851",HD69:HD149),2)</f>
        <v>0</v>
      </c>
      <c r="GF151" s="4"/>
      <c r="GG151" s="4"/>
      <c r="GH151" s="4"/>
      <c r="GI151" s="4"/>
      <c r="GJ151" s="4"/>
      <c r="GK151" s="4"/>
      <c r="GL151" s="4"/>
      <c r="GM151" s="4"/>
      <c r="GN151" s="4"/>
      <c r="GO151" s="4"/>
      <c r="GP151" s="4"/>
      <c r="GQ151" s="4"/>
      <c r="GR151" s="4"/>
      <c r="GS151" s="4"/>
      <c r="GT151" s="4"/>
      <c r="GU151" s="4"/>
      <c r="GV151" s="4"/>
      <c r="GW151" s="4"/>
      <c r="GX151" s="4">
        <v>0</v>
      </c>
    </row>
    <row r="153" spans="1:255" x14ac:dyDescent="0.2">
      <c r="A153" s="5">
        <v>50</v>
      </c>
      <c r="B153" s="5">
        <v>0</v>
      </c>
      <c r="C153" s="5">
        <v>0</v>
      </c>
      <c r="D153" s="5">
        <v>1</v>
      </c>
      <c r="E153" s="5">
        <v>201</v>
      </c>
      <c r="F153" s="5">
        <f>ROUND(Source!O151,O153)</f>
        <v>5038532.72</v>
      </c>
      <c r="G153" s="5" t="s">
        <v>40</v>
      </c>
      <c r="H153" s="5" t="s">
        <v>41</v>
      </c>
      <c r="I153" s="5"/>
      <c r="J153" s="5"/>
      <c r="K153" s="5">
        <v>-201</v>
      </c>
      <c r="L153" s="5">
        <v>1</v>
      </c>
      <c r="M153" s="5">
        <v>3</v>
      </c>
      <c r="N153" s="5" t="s">
        <v>3</v>
      </c>
      <c r="O153" s="5">
        <v>2</v>
      </c>
      <c r="P153" s="5">
        <f>ROUND(Source!DG151,O153)</f>
        <v>5183489.17</v>
      </c>
      <c r="Q153" s="5"/>
      <c r="R153" s="5"/>
      <c r="S153" s="5"/>
      <c r="T153" s="5"/>
      <c r="U153" s="5"/>
      <c r="V153" s="5"/>
      <c r="W153" s="5"/>
    </row>
    <row r="154" spans="1:255" x14ac:dyDescent="0.2">
      <c r="A154" s="5">
        <v>50</v>
      </c>
      <c r="B154" s="5">
        <v>0</v>
      </c>
      <c r="C154" s="5">
        <v>0</v>
      </c>
      <c r="D154" s="5">
        <v>1</v>
      </c>
      <c r="E154" s="5">
        <v>202</v>
      </c>
      <c r="F154" s="5">
        <f>ROUND(Source!P151,O154)</f>
        <v>0</v>
      </c>
      <c r="G154" s="5" t="s">
        <v>42</v>
      </c>
      <c r="H154" s="5" t="s">
        <v>43</v>
      </c>
      <c r="I154" s="5"/>
      <c r="J154" s="5"/>
      <c r="K154" s="5">
        <v>-202</v>
      </c>
      <c r="L154" s="5">
        <v>2</v>
      </c>
      <c r="M154" s="5">
        <v>3</v>
      </c>
      <c r="N154" s="5" t="s">
        <v>3</v>
      </c>
      <c r="O154" s="5">
        <v>2</v>
      </c>
      <c r="P154" s="5">
        <f>ROUND(Source!DH151,O154)</f>
        <v>0</v>
      </c>
      <c r="Q154" s="5"/>
      <c r="R154" s="5"/>
      <c r="S154" s="5"/>
      <c r="T154" s="5"/>
      <c r="U154" s="5"/>
      <c r="V154" s="5"/>
      <c r="W154" s="5"/>
    </row>
    <row r="155" spans="1:255" x14ac:dyDescent="0.2">
      <c r="A155" s="5">
        <v>50</v>
      </c>
      <c r="B155" s="5">
        <v>0</v>
      </c>
      <c r="C155" s="5">
        <v>0</v>
      </c>
      <c r="D155" s="5">
        <v>1</v>
      </c>
      <c r="E155" s="5">
        <v>222</v>
      </c>
      <c r="F155" s="5">
        <f>ROUND(Source!AO151,O155)</f>
        <v>0</v>
      </c>
      <c r="G155" s="5" t="s">
        <v>44</v>
      </c>
      <c r="H155" s="5" t="s">
        <v>45</v>
      </c>
      <c r="I155" s="5"/>
      <c r="J155" s="5"/>
      <c r="K155" s="5">
        <v>-222</v>
      </c>
      <c r="L155" s="5">
        <v>3</v>
      </c>
      <c r="M155" s="5">
        <v>3</v>
      </c>
      <c r="N155" s="5" t="s">
        <v>3</v>
      </c>
      <c r="O155" s="5">
        <v>2</v>
      </c>
      <c r="P155" s="5">
        <f>ROUND(Source!EG151,O155)</f>
        <v>0</v>
      </c>
      <c r="Q155" s="5"/>
      <c r="R155" s="5"/>
      <c r="S155" s="5"/>
      <c r="T155" s="5"/>
      <c r="U155" s="5"/>
      <c r="V155" s="5"/>
      <c r="W155" s="5"/>
    </row>
    <row r="156" spans="1:255" x14ac:dyDescent="0.2">
      <c r="A156" s="5">
        <v>50</v>
      </c>
      <c r="B156" s="5">
        <v>0</v>
      </c>
      <c r="C156" s="5">
        <v>0</v>
      </c>
      <c r="D156" s="5">
        <v>1</v>
      </c>
      <c r="E156" s="5">
        <v>225</v>
      </c>
      <c r="F156" s="5">
        <f>ROUND(Source!AV151,O156)</f>
        <v>0</v>
      </c>
      <c r="G156" s="5" t="s">
        <v>46</v>
      </c>
      <c r="H156" s="5" t="s">
        <v>47</v>
      </c>
      <c r="I156" s="5"/>
      <c r="J156" s="5"/>
      <c r="K156" s="5">
        <v>-225</v>
      </c>
      <c r="L156" s="5">
        <v>4</v>
      </c>
      <c r="M156" s="5">
        <v>3</v>
      </c>
      <c r="N156" s="5" t="s">
        <v>3</v>
      </c>
      <c r="O156" s="5">
        <v>2</v>
      </c>
      <c r="P156" s="5">
        <f>ROUND(Source!EN151,O156)</f>
        <v>0</v>
      </c>
      <c r="Q156" s="5"/>
      <c r="R156" s="5"/>
      <c r="S156" s="5"/>
      <c r="T156" s="5"/>
      <c r="U156" s="5"/>
      <c r="V156" s="5"/>
      <c r="W156" s="5"/>
    </row>
    <row r="157" spans="1:255" x14ac:dyDescent="0.2">
      <c r="A157" s="5">
        <v>50</v>
      </c>
      <c r="B157" s="5">
        <v>0</v>
      </c>
      <c r="C157" s="5">
        <v>0</v>
      </c>
      <c r="D157" s="5">
        <v>1</v>
      </c>
      <c r="E157" s="5">
        <v>226</v>
      </c>
      <c r="F157" s="5">
        <f>ROUND(Source!AW151,O157)</f>
        <v>0</v>
      </c>
      <c r="G157" s="5" t="s">
        <v>48</v>
      </c>
      <c r="H157" s="5" t="s">
        <v>49</v>
      </c>
      <c r="I157" s="5"/>
      <c r="J157" s="5"/>
      <c r="K157" s="5">
        <v>-226</v>
      </c>
      <c r="L157" s="5">
        <v>5</v>
      </c>
      <c r="M157" s="5">
        <v>3</v>
      </c>
      <c r="N157" s="5" t="s">
        <v>3</v>
      </c>
      <c r="O157" s="5">
        <v>2</v>
      </c>
      <c r="P157" s="5">
        <f>ROUND(Source!EO151,O157)</f>
        <v>0</v>
      </c>
      <c r="Q157" s="5"/>
      <c r="R157" s="5"/>
      <c r="S157" s="5"/>
      <c r="T157" s="5"/>
      <c r="U157" s="5"/>
      <c r="V157" s="5"/>
      <c r="W157" s="5"/>
    </row>
    <row r="158" spans="1:255" x14ac:dyDescent="0.2">
      <c r="A158" s="5">
        <v>50</v>
      </c>
      <c r="B158" s="5">
        <v>0</v>
      </c>
      <c r="C158" s="5">
        <v>0</v>
      </c>
      <c r="D158" s="5">
        <v>1</v>
      </c>
      <c r="E158" s="5">
        <v>227</v>
      </c>
      <c r="F158" s="5">
        <f>ROUND(Source!AX151,O158)</f>
        <v>0</v>
      </c>
      <c r="G158" s="5" t="s">
        <v>50</v>
      </c>
      <c r="H158" s="5" t="s">
        <v>51</v>
      </c>
      <c r="I158" s="5"/>
      <c r="J158" s="5"/>
      <c r="K158" s="5">
        <v>-227</v>
      </c>
      <c r="L158" s="5">
        <v>6</v>
      </c>
      <c r="M158" s="5">
        <v>3</v>
      </c>
      <c r="N158" s="5" t="s">
        <v>3</v>
      </c>
      <c r="O158" s="5">
        <v>2</v>
      </c>
      <c r="P158" s="5">
        <f>ROUND(Source!EP151,O158)</f>
        <v>0</v>
      </c>
      <c r="Q158" s="5"/>
      <c r="R158" s="5"/>
      <c r="S158" s="5"/>
      <c r="T158" s="5"/>
      <c r="U158" s="5"/>
      <c r="V158" s="5"/>
      <c r="W158" s="5"/>
    </row>
    <row r="159" spans="1:255" x14ac:dyDescent="0.2">
      <c r="A159" s="5">
        <v>50</v>
      </c>
      <c r="B159" s="5">
        <v>0</v>
      </c>
      <c r="C159" s="5">
        <v>0</v>
      </c>
      <c r="D159" s="5">
        <v>1</v>
      </c>
      <c r="E159" s="5">
        <v>228</v>
      </c>
      <c r="F159" s="5">
        <f>ROUND(Source!AY151,O159)</f>
        <v>0</v>
      </c>
      <c r="G159" s="5" t="s">
        <v>52</v>
      </c>
      <c r="H159" s="5" t="s">
        <v>53</v>
      </c>
      <c r="I159" s="5"/>
      <c r="J159" s="5"/>
      <c r="K159" s="5">
        <v>-228</v>
      </c>
      <c r="L159" s="5">
        <v>7</v>
      </c>
      <c r="M159" s="5">
        <v>3</v>
      </c>
      <c r="N159" s="5" t="s">
        <v>3</v>
      </c>
      <c r="O159" s="5">
        <v>2</v>
      </c>
      <c r="P159" s="5">
        <f>ROUND(Source!EQ151,O159)</f>
        <v>0</v>
      </c>
      <c r="Q159" s="5"/>
      <c r="R159" s="5"/>
      <c r="S159" s="5"/>
      <c r="T159" s="5"/>
      <c r="U159" s="5"/>
      <c r="V159" s="5"/>
      <c r="W159" s="5"/>
    </row>
    <row r="160" spans="1:255" x14ac:dyDescent="0.2">
      <c r="A160" s="5">
        <v>50</v>
      </c>
      <c r="B160" s="5">
        <v>0</v>
      </c>
      <c r="C160" s="5">
        <v>0</v>
      </c>
      <c r="D160" s="5">
        <v>1</v>
      </c>
      <c r="E160" s="5">
        <v>216</v>
      </c>
      <c r="F160" s="5">
        <f>ROUND(Source!AP151,O160)</f>
        <v>0</v>
      </c>
      <c r="G160" s="5" t="s">
        <v>54</v>
      </c>
      <c r="H160" s="5" t="s">
        <v>55</v>
      </c>
      <c r="I160" s="5"/>
      <c r="J160" s="5"/>
      <c r="K160" s="5">
        <v>-216</v>
      </c>
      <c r="L160" s="5">
        <v>8</v>
      </c>
      <c r="M160" s="5">
        <v>3</v>
      </c>
      <c r="N160" s="5" t="s">
        <v>3</v>
      </c>
      <c r="O160" s="5">
        <v>2</v>
      </c>
      <c r="P160" s="5">
        <f>ROUND(Source!EH151,O160)</f>
        <v>0</v>
      </c>
      <c r="Q160" s="5"/>
      <c r="R160" s="5"/>
      <c r="S160" s="5"/>
      <c r="T160" s="5"/>
      <c r="U160" s="5"/>
      <c r="V160" s="5"/>
      <c r="W160" s="5"/>
    </row>
    <row r="161" spans="1:23" x14ac:dyDescent="0.2">
      <c r="A161" s="5">
        <v>50</v>
      </c>
      <c r="B161" s="5">
        <v>0</v>
      </c>
      <c r="C161" s="5">
        <v>0</v>
      </c>
      <c r="D161" s="5">
        <v>1</v>
      </c>
      <c r="E161" s="5">
        <v>223</v>
      </c>
      <c r="F161" s="5">
        <f>ROUND(Source!AQ151,O161)</f>
        <v>0</v>
      </c>
      <c r="G161" s="5" t="s">
        <v>56</v>
      </c>
      <c r="H161" s="5" t="s">
        <v>57</v>
      </c>
      <c r="I161" s="5"/>
      <c r="J161" s="5"/>
      <c r="K161" s="5">
        <v>-223</v>
      </c>
      <c r="L161" s="5">
        <v>9</v>
      </c>
      <c r="M161" s="5">
        <v>3</v>
      </c>
      <c r="N161" s="5" t="s">
        <v>3</v>
      </c>
      <c r="O161" s="5">
        <v>2</v>
      </c>
      <c r="P161" s="5">
        <f>ROUND(Source!EI151,O161)</f>
        <v>0</v>
      </c>
      <c r="Q161" s="5"/>
      <c r="R161" s="5"/>
      <c r="S161" s="5"/>
      <c r="T161" s="5"/>
      <c r="U161" s="5"/>
      <c r="V161" s="5"/>
      <c r="W161" s="5"/>
    </row>
    <row r="162" spans="1:23" x14ac:dyDescent="0.2">
      <c r="A162" s="5">
        <v>50</v>
      </c>
      <c r="B162" s="5">
        <v>0</v>
      </c>
      <c r="C162" s="5">
        <v>0</v>
      </c>
      <c r="D162" s="5">
        <v>1</v>
      </c>
      <c r="E162" s="5">
        <v>229</v>
      </c>
      <c r="F162" s="5">
        <f>ROUND(Source!AZ151,O162)</f>
        <v>0</v>
      </c>
      <c r="G162" s="5" t="s">
        <v>58</v>
      </c>
      <c r="H162" s="5" t="s">
        <v>59</v>
      </c>
      <c r="I162" s="5"/>
      <c r="J162" s="5"/>
      <c r="K162" s="5">
        <v>-229</v>
      </c>
      <c r="L162" s="5">
        <v>10</v>
      </c>
      <c r="M162" s="5">
        <v>3</v>
      </c>
      <c r="N162" s="5" t="s">
        <v>3</v>
      </c>
      <c r="O162" s="5">
        <v>2</v>
      </c>
      <c r="P162" s="5">
        <f>ROUND(Source!ER151,O162)</f>
        <v>0</v>
      </c>
      <c r="Q162" s="5"/>
      <c r="R162" s="5"/>
      <c r="S162" s="5"/>
      <c r="T162" s="5"/>
      <c r="U162" s="5"/>
      <c r="V162" s="5"/>
      <c r="W162" s="5"/>
    </row>
    <row r="163" spans="1:23" x14ac:dyDescent="0.2">
      <c r="A163" s="5">
        <v>50</v>
      </c>
      <c r="B163" s="5">
        <v>0</v>
      </c>
      <c r="C163" s="5">
        <v>0</v>
      </c>
      <c r="D163" s="5">
        <v>1</v>
      </c>
      <c r="E163" s="5">
        <v>203</v>
      </c>
      <c r="F163" s="5">
        <f>ROUND(Source!Q151,O163)</f>
        <v>0</v>
      </c>
      <c r="G163" s="5" t="s">
        <v>60</v>
      </c>
      <c r="H163" s="5" t="s">
        <v>61</v>
      </c>
      <c r="I163" s="5"/>
      <c r="J163" s="5"/>
      <c r="K163" s="5">
        <v>-203</v>
      </c>
      <c r="L163" s="5">
        <v>11</v>
      </c>
      <c r="M163" s="5">
        <v>3</v>
      </c>
      <c r="N163" s="5" t="s">
        <v>3</v>
      </c>
      <c r="O163" s="5">
        <v>2</v>
      </c>
      <c r="P163" s="5">
        <f>ROUND(Source!DI151,O163)</f>
        <v>0</v>
      </c>
      <c r="Q163" s="5"/>
      <c r="R163" s="5"/>
      <c r="S163" s="5"/>
      <c r="T163" s="5"/>
      <c r="U163" s="5"/>
      <c r="V163" s="5"/>
      <c r="W163" s="5"/>
    </row>
    <row r="164" spans="1:23" x14ac:dyDescent="0.2">
      <c r="A164" s="5">
        <v>50</v>
      </c>
      <c r="B164" s="5">
        <v>0</v>
      </c>
      <c r="C164" s="5">
        <v>0</v>
      </c>
      <c r="D164" s="5">
        <v>1</v>
      </c>
      <c r="E164" s="5">
        <v>231</v>
      </c>
      <c r="F164" s="5">
        <f>ROUND(Source!BB151,O164)</f>
        <v>0</v>
      </c>
      <c r="G164" s="5" t="s">
        <v>62</v>
      </c>
      <c r="H164" s="5" t="s">
        <v>63</v>
      </c>
      <c r="I164" s="5"/>
      <c r="J164" s="5"/>
      <c r="K164" s="5">
        <v>-231</v>
      </c>
      <c r="L164" s="5">
        <v>12</v>
      </c>
      <c r="M164" s="5">
        <v>3</v>
      </c>
      <c r="N164" s="5" t="s">
        <v>3</v>
      </c>
      <c r="O164" s="5">
        <v>2</v>
      </c>
      <c r="P164" s="5">
        <f>ROUND(Source!ET151,O164)</f>
        <v>0</v>
      </c>
      <c r="Q164" s="5"/>
      <c r="R164" s="5"/>
      <c r="S164" s="5"/>
      <c r="T164" s="5"/>
      <c r="U164" s="5"/>
      <c r="V164" s="5"/>
      <c r="W164" s="5"/>
    </row>
    <row r="165" spans="1:23" x14ac:dyDescent="0.2">
      <c r="A165" s="5">
        <v>50</v>
      </c>
      <c r="B165" s="5">
        <v>0</v>
      </c>
      <c r="C165" s="5">
        <v>0</v>
      </c>
      <c r="D165" s="5">
        <v>1</v>
      </c>
      <c r="E165" s="5">
        <v>204</v>
      </c>
      <c r="F165" s="5">
        <f>ROUND(Source!R151,O165)</f>
        <v>0</v>
      </c>
      <c r="G165" s="5" t="s">
        <v>64</v>
      </c>
      <c r="H165" s="5" t="s">
        <v>65</v>
      </c>
      <c r="I165" s="5"/>
      <c r="J165" s="5"/>
      <c r="K165" s="5">
        <v>-204</v>
      </c>
      <c r="L165" s="5">
        <v>13</v>
      </c>
      <c r="M165" s="5">
        <v>3</v>
      </c>
      <c r="N165" s="5" t="s">
        <v>3</v>
      </c>
      <c r="O165" s="5">
        <v>2</v>
      </c>
      <c r="P165" s="5">
        <f>ROUND(Source!DJ151,O165)</f>
        <v>0</v>
      </c>
      <c r="Q165" s="5"/>
      <c r="R165" s="5"/>
      <c r="S165" s="5"/>
      <c r="T165" s="5"/>
      <c r="U165" s="5"/>
      <c r="V165" s="5"/>
      <c r="W165" s="5"/>
    </row>
    <row r="166" spans="1:23" x14ac:dyDescent="0.2">
      <c r="A166" s="5">
        <v>50</v>
      </c>
      <c r="B166" s="5">
        <v>0</v>
      </c>
      <c r="C166" s="5">
        <v>0</v>
      </c>
      <c r="D166" s="5">
        <v>1</v>
      </c>
      <c r="E166" s="5">
        <v>205</v>
      </c>
      <c r="F166" s="5">
        <f>ROUND(Source!S151,O166)</f>
        <v>5038532.72</v>
      </c>
      <c r="G166" s="5" t="s">
        <v>66</v>
      </c>
      <c r="H166" s="5" t="s">
        <v>67</v>
      </c>
      <c r="I166" s="5"/>
      <c r="J166" s="5"/>
      <c r="K166" s="5">
        <v>-205</v>
      </c>
      <c r="L166" s="5">
        <v>14</v>
      </c>
      <c r="M166" s="5">
        <v>3</v>
      </c>
      <c r="N166" s="5" t="s">
        <v>3</v>
      </c>
      <c r="O166" s="5">
        <v>2</v>
      </c>
      <c r="P166" s="5">
        <f>ROUND(Source!DK151,O166)</f>
        <v>5183489.17</v>
      </c>
      <c r="Q166" s="5"/>
      <c r="R166" s="5"/>
      <c r="S166" s="5"/>
      <c r="T166" s="5"/>
      <c r="U166" s="5"/>
      <c r="V166" s="5"/>
      <c r="W166" s="5"/>
    </row>
    <row r="167" spans="1:23" x14ac:dyDescent="0.2">
      <c r="A167" s="5">
        <v>50</v>
      </c>
      <c r="B167" s="5">
        <v>0</v>
      </c>
      <c r="C167" s="5">
        <v>0</v>
      </c>
      <c r="D167" s="5">
        <v>1</v>
      </c>
      <c r="E167" s="5">
        <v>232</v>
      </c>
      <c r="F167" s="5">
        <f>ROUND(Source!BC151,O167)</f>
        <v>0</v>
      </c>
      <c r="G167" s="5" t="s">
        <v>68</v>
      </c>
      <c r="H167" s="5" t="s">
        <v>69</v>
      </c>
      <c r="I167" s="5"/>
      <c r="J167" s="5"/>
      <c r="K167" s="5">
        <v>-232</v>
      </c>
      <c r="L167" s="5">
        <v>15</v>
      </c>
      <c r="M167" s="5">
        <v>3</v>
      </c>
      <c r="N167" s="5" t="s">
        <v>3</v>
      </c>
      <c r="O167" s="5">
        <v>2</v>
      </c>
      <c r="P167" s="5">
        <f>ROUND(Source!EU151,O167)</f>
        <v>0</v>
      </c>
      <c r="Q167" s="5"/>
      <c r="R167" s="5"/>
      <c r="S167" s="5"/>
      <c r="T167" s="5"/>
      <c r="U167" s="5"/>
      <c r="V167" s="5"/>
      <c r="W167" s="5"/>
    </row>
    <row r="168" spans="1:23" x14ac:dyDescent="0.2">
      <c r="A168" s="5">
        <v>50</v>
      </c>
      <c r="B168" s="5">
        <v>0</v>
      </c>
      <c r="C168" s="5">
        <v>0</v>
      </c>
      <c r="D168" s="5">
        <v>1</v>
      </c>
      <c r="E168" s="5">
        <v>214</v>
      </c>
      <c r="F168" s="5">
        <f>ROUND(Source!AS151,O168)</f>
        <v>5038532.72</v>
      </c>
      <c r="G168" s="5" t="s">
        <v>70</v>
      </c>
      <c r="H168" s="5" t="s">
        <v>71</v>
      </c>
      <c r="I168" s="5"/>
      <c r="J168" s="5"/>
      <c r="K168" s="5">
        <v>-214</v>
      </c>
      <c r="L168" s="5">
        <v>16</v>
      </c>
      <c r="M168" s="5">
        <v>3</v>
      </c>
      <c r="N168" s="5" t="s">
        <v>3</v>
      </c>
      <c r="O168" s="5">
        <v>2</v>
      </c>
      <c r="P168" s="5">
        <f>ROUND(Source!EK151,O168)</f>
        <v>5183489.17</v>
      </c>
      <c r="Q168" s="5"/>
      <c r="R168" s="5"/>
      <c r="S168" s="5"/>
      <c r="T168" s="5"/>
      <c r="U168" s="5"/>
      <c r="V168" s="5"/>
      <c r="W168" s="5"/>
    </row>
    <row r="169" spans="1:23" x14ac:dyDescent="0.2">
      <c r="A169" s="5">
        <v>50</v>
      </c>
      <c r="B169" s="5">
        <v>0</v>
      </c>
      <c r="C169" s="5">
        <v>0</v>
      </c>
      <c r="D169" s="5">
        <v>1</v>
      </c>
      <c r="E169" s="5">
        <v>215</v>
      </c>
      <c r="F169" s="5">
        <f>ROUND(Source!AT151,O169)</f>
        <v>0</v>
      </c>
      <c r="G169" s="5" t="s">
        <v>72</v>
      </c>
      <c r="H169" s="5" t="s">
        <v>73</v>
      </c>
      <c r="I169" s="5"/>
      <c r="J169" s="5"/>
      <c r="K169" s="5">
        <v>-215</v>
      </c>
      <c r="L169" s="5">
        <v>17</v>
      </c>
      <c r="M169" s="5">
        <v>3</v>
      </c>
      <c r="N169" s="5" t="s">
        <v>3</v>
      </c>
      <c r="O169" s="5">
        <v>2</v>
      </c>
      <c r="P169" s="5">
        <f>ROUND(Source!EL151,O169)</f>
        <v>0</v>
      </c>
      <c r="Q169" s="5"/>
      <c r="R169" s="5"/>
      <c r="S169" s="5"/>
      <c r="T169" s="5"/>
      <c r="U169" s="5"/>
      <c r="V169" s="5"/>
      <c r="W169" s="5"/>
    </row>
    <row r="170" spans="1:23" x14ac:dyDescent="0.2">
      <c r="A170" s="5">
        <v>50</v>
      </c>
      <c r="B170" s="5">
        <v>0</v>
      </c>
      <c r="C170" s="5">
        <v>0</v>
      </c>
      <c r="D170" s="5">
        <v>1</v>
      </c>
      <c r="E170" s="5">
        <v>217</v>
      </c>
      <c r="F170" s="5">
        <f>ROUND(Source!AU151,O170)</f>
        <v>0</v>
      </c>
      <c r="G170" s="5" t="s">
        <v>74</v>
      </c>
      <c r="H170" s="5" t="s">
        <v>75</v>
      </c>
      <c r="I170" s="5"/>
      <c r="J170" s="5"/>
      <c r="K170" s="5">
        <v>-217</v>
      </c>
      <c r="L170" s="5">
        <v>18</v>
      </c>
      <c r="M170" s="5">
        <v>3</v>
      </c>
      <c r="N170" s="5" t="s">
        <v>3</v>
      </c>
      <c r="O170" s="5">
        <v>2</v>
      </c>
      <c r="P170" s="5">
        <f>ROUND(Source!EM151,O170)</f>
        <v>0</v>
      </c>
      <c r="Q170" s="5"/>
      <c r="R170" s="5"/>
      <c r="S170" s="5"/>
      <c r="T170" s="5"/>
      <c r="U170" s="5"/>
      <c r="V170" s="5"/>
      <c r="W170" s="5"/>
    </row>
    <row r="171" spans="1:23" x14ac:dyDescent="0.2">
      <c r="A171" s="5">
        <v>50</v>
      </c>
      <c r="B171" s="5">
        <v>0</v>
      </c>
      <c r="C171" s="5">
        <v>0</v>
      </c>
      <c r="D171" s="5">
        <v>1</v>
      </c>
      <c r="E171" s="5">
        <v>230</v>
      </c>
      <c r="F171" s="5">
        <f>ROUND(Source!BA151,O171)</f>
        <v>0</v>
      </c>
      <c r="G171" s="5" t="s">
        <v>76</v>
      </c>
      <c r="H171" s="5" t="s">
        <v>77</v>
      </c>
      <c r="I171" s="5"/>
      <c r="J171" s="5"/>
      <c r="K171" s="5">
        <v>-230</v>
      </c>
      <c r="L171" s="5">
        <v>19</v>
      </c>
      <c r="M171" s="5">
        <v>3</v>
      </c>
      <c r="N171" s="5" t="s">
        <v>3</v>
      </c>
      <c r="O171" s="5">
        <v>2</v>
      </c>
      <c r="P171" s="5">
        <f>ROUND(Source!ES151,O171)</f>
        <v>0</v>
      </c>
      <c r="Q171" s="5"/>
      <c r="R171" s="5"/>
      <c r="S171" s="5"/>
      <c r="T171" s="5"/>
      <c r="U171" s="5"/>
      <c r="V171" s="5"/>
      <c r="W171" s="5"/>
    </row>
    <row r="172" spans="1:23" x14ac:dyDescent="0.2">
      <c r="A172" s="5">
        <v>50</v>
      </c>
      <c r="B172" s="5">
        <v>0</v>
      </c>
      <c r="C172" s="5">
        <v>0</v>
      </c>
      <c r="D172" s="5">
        <v>1</v>
      </c>
      <c r="E172" s="5">
        <v>206</v>
      </c>
      <c r="F172" s="5">
        <f>ROUND(Source!T151,O172)</f>
        <v>0</v>
      </c>
      <c r="G172" s="5" t="s">
        <v>78</v>
      </c>
      <c r="H172" s="5" t="s">
        <v>79</v>
      </c>
      <c r="I172" s="5"/>
      <c r="J172" s="5"/>
      <c r="K172" s="5">
        <v>-206</v>
      </c>
      <c r="L172" s="5">
        <v>20</v>
      </c>
      <c r="M172" s="5">
        <v>3</v>
      </c>
      <c r="N172" s="5" t="s">
        <v>3</v>
      </c>
      <c r="O172" s="5">
        <v>2</v>
      </c>
      <c r="P172" s="5">
        <f>ROUND(Source!DL151,O172)</f>
        <v>0</v>
      </c>
      <c r="Q172" s="5"/>
      <c r="R172" s="5"/>
      <c r="S172" s="5"/>
      <c r="T172" s="5"/>
      <c r="U172" s="5"/>
      <c r="V172" s="5"/>
      <c r="W172" s="5"/>
    </row>
    <row r="173" spans="1:23" x14ac:dyDescent="0.2">
      <c r="A173" s="5">
        <v>50</v>
      </c>
      <c r="B173" s="5">
        <v>0</v>
      </c>
      <c r="C173" s="5">
        <v>0</v>
      </c>
      <c r="D173" s="5">
        <v>1</v>
      </c>
      <c r="E173" s="5">
        <v>207</v>
      </c>
      <c r="F173" s="5">
        <f>Source!U151</f>
        <v>0</v>
      </c>
      <c r="G173" s="5" t="s">
        <v>80</v>
      </c>
      <c r="H173" s="5" t="s">
        <v>81</v>
      </c>
      <c r="I173" s="5"/>
      <c r="J173" s="5"/>
      <c r="K173" s="5">
        <v>-207</v>
      </c>
      <c r="L173" s="5">
        <v>21</v>
      </c>
      <c r="M173" s="5">
        <v>3</v>
      </c>
      <c r="N173" s="5" t="s">
        <v>3</v>
      </c>
      <c r="O173" s="5">
        <v>-1</v>
      </c>
      <c r="P173" s="5">
        <f>Source!DM151</f>
        <v>0</v>
      </c>
      <c r="Q173" s="5"/>
      <c r="R173" s="5"/>
      <c r="S173" s="5"/>
      <c r="T173" s="5"/>
      <c r="U173" s="5"/>
      <c r="V173" s="5"/>
      <c r="W173" s="5"/>
    </row>
    <row r="174" spans="1:23" x14ac:dyDescent="0.2">
      <c r="A174" s="5">
        <v>50</v>
      </c>
      <c r="B174" s="5">
        <v>0</v>
      </c>
      <c r="C174" s="5">
        <v>0</v>
      </c>
      <c r="D174" s="5">
        <v>1</v>
      </c>
      <c r="E174" s="5">
        <v>208</v>
      </c>
      <c r="F174" s="5">
        <f>Source!V151</f>
        <v>0</v>
      </c>
      <c r="G174" s="5" t="s">
        <v>82</v>
      </c>
      <c r="H174" s="5" t="s">
        <v>83</v>
      </c>
      <c r="I174" s="5"/>
      <c r="J174" s="5"/>
      <c r="K174" s="5">
        <v>-208</v>
      </c>
      <c r="L174" s="5">
        <v>22</v>
      </c>
      <c r="M174" s="5">
        <v>3</v>
      </c>
      <c r="N174" s="5" t="s">
        <v>3</v>
      </c>
      <c r="O174" s="5">
        <v>-1</v>
      </c>
      <c r="P174" s="5">
        <f>Source!DN151</f>
        <v>0</v>
      </c>
      <c r="Q174" s="5"/>
      <c r="R174" s="5"/>
      <c r="S174" s="5"/>
      <c r="T174" s="5"/>
      <c r="U174" s="5"/>
      <c r="V174" s="5"/>
      <c r="W174" s="5"/>
    </row>
    <row r="175" spans="1:23" x14ac:dyDescent="0.2">
      <c r="A175" s="5">
        <v>50</v>
      </c>
      <c r="B175" s="5">
        <v>0</v>
      </c>
      <c r="C175" s="5">
        <v>0</v>
      </c>
      <c r="D175" s="5">
        <v>1</v>
      </c>
      <c r="E175" s="5">
        <v>209</v>
      </c>
      <c r="F175" s="5">
        <f>ROUND(Source!W151,O175)</f>
        <v>0</v>
      </c>
      <c r="G175" s="5" t="s">
        <v>84</v>
      </c>
      <c r="H175" s="5" t="s">
        <v>85</v>
      </c>
      <c r="I175" s="5"/>
      <c r="J175" s="5"/>
      <c r="K175" s="5">
        <v>-209</v>
      </c>
      <c r="L175" s="5">
        <v>23</v>
      </c>
      <c r="M175" s="5">
        <v>3</v>
      </c>
      <c r="N175" s="5" t="s">
        <v>3</v>
      </c>
      <c r="O175" s="5">
        <v>2</v>
      </c>
      <c r="P175" s="5">
        <f>ROUND(Source!DO151,O175)</f>
        <v>0</v>
      </c>
      <c r="Q175" s="5"/>
      <c r="R175" s="5"/>
      <c r="S175" s="5"/>
      <c r="T175" s="5"/>
      <c r="U175" s="5"/>
      <c r="V175" s="5"/>
      <c r="W175" s="5"/>
    </row>
    <row r="176" spans="1:23" x14ac:dyDescent="0.2">
      <c r="A176" s="5">
        <v>50</v>
      </c>
      <c r="B176" s="5">
        <v>0</v>
      </c>
      <c r="C176" s="5">
        <v>0</v>
      </c>
      <c r="D176" s="5">
        <v>1</v>
      </c>
      <c r="E176" s="5">
        <v>233</v>
      </c>
      <c r="F176" s="5">
        <f>ROUND(Source!BD151,O176)</f>
        <v>0</v>
      </c>
      <c r="G176" s="5" t="s">
        <v>86</v>
      </c>
      <c r="H176" s="5" t="s">
        <v>87</v>
      </c>
      <c r="I176" s="5"/>
      <c r="J176" s="5"/>
      <c r="K176" s="5">
        <v>-233</v>
      </c>
      <c r="L176" s="5">
        <v>24</v>
      </c>
      <c r="M176" s="5">
        <v>3</v>
      </c>
      <c r="N176" s="5" t="s">
        <v>3</v>
      </c>
      <c r="O176" s="5">
        <v>2</v>
      </c>
      <c r="P176" s="5">
        <f>ROUND(Source!EV151,O176)</f>
        <v>0</v>
      </c>
      <c r="Q176" s="5"/>
      <c r="R176" s="5"/>
      <c r="S176" s="5"/>
      <c r="T176" s="5"/>
      <c r="U176" s="5"/>
      <c r="V176" s="5"/>
      <c r="W176" s="5"/>
    </row>
    <row r="177" spans="1:255" x14ac:dyDescent="0.2">
      <c r="A177" s="5">
        <v>50</v>
      </c>
      <c r="B177" s="5">
        <v>0</v>
      </c>
      <c r="C177" s="5">
        <v>0</v>
      </c>
      <c r="D177" s="5">
        <v>1</v>
      </c>
      <c r="E177" s="5">
        <v>210</v>
      </c>
      <c r="F177" s="5">
        <f>ROUND(Source!X151,O177)</f>
        <v>0</v>
      </c>
      <c r="G177" s="5" t="s">
        <v>88</v>
      </c>
      <c r="H177" s="5" t="s">
        <v>89</v>
      </c>
      <c r="I177" s="5"/>
      <c r="J177" s="5"/>
      <c r="K177" s="5">
        <v>-210</v>
      </c>
      <c r="L177" s="5">
        <v>25</v>
      </c>
      <c r="M177" s="5">
        <v>3</v>
      </c>
      <c r="N177" s="5" t="s">
        <v>3</v>
      </c>
      <c r="O177" s="5">
        <v>2</v>
      </c>
      <c r="P177" s="5">
        <f>ROUND(Source!DP151,O177)</f>
        <v>0</v>
      </c>
      <c r="Q177" s="5"/>
      <c r="R177" s="5"/>
      <c r="S177" s="5"/>
      <c r="T177" s="5"/>
      <c r="U177" s="5"/>
      <c r="V177" s="5"/>
      <c r="W177" s="5"/>
    </row>
    <row r="178" spans="1:255" x14ac:dyDescent="0.2">
      <c r="A178" s="5">
        <v>50</v>
      </c>
      <c r="B178" s="5">
        <v>0</v>
      </c>
      <c r="C178" s="5">
        <v>0</v>
      </c>
      <c r="D178" s="5">
        <v>1</v>
      </c>
      <c r="E178" s="5">
        <v>211</v>
      </c>
      <c r="F178" s="5">
        <f>ROUND(Source!Y151,O178)</f>
        <v>0</v>
      </c>
      <c r="G178" s="5" t="s">
        <v>90</v>
      </c>
      <c r="H178" s="5" t="s">
        <v>91</v>
      </c>
      <c r="I178" s="5"/>
      <c r="J178" s="5"/>
      <c r="K178" s="5">
        <v>-211</v>
      </c>
      <c r="L178" s="5">
        <v>26</v>
      </c>
      <c r="M178" s="5">
        <v>3</v>
      </c>
      <c r="N178" s="5" t="s">
        <v>3</v>
      </c>
      <c r="O178" s="5">
        <v>2</v>
      </c>
      <c r="P178" s="5">
        <f>ROUND(Source!DQ151,O178)</f>
        <v>0</v>
      </c>
      <c r="Q178" s="5"/>
      <c r="R178" s="5"/>
      <c r="S178" s="5"/>
      <c r="T178" s="5"/>
      <c r="U178" s="5"/>
      <c r="V178" s="5"/>
      <c r="W178" s="5"/>
    </row>
    <row r="179" spans="1:255" x14ac:dyDescent="0.2">
      <c r="A179" s="5">
        <v>50</v>
      </c>
      <c r="B179" s="5">
        <v>0</v>
      </c>
      <c r="C179" s="5">
        <v>0</v>
      </c>
      <c r="D179" s="5">
        <v>1</v>
      </c>
      <c r="E179" s="5">
        <v>224</v>
      </c>
      <c r="F179" s="5">
        <f>ROUND(Source!AR151,O179)</f>
        <v>5038532.72</v>
      </c>
      <c r="G179" s="5" t="s">
        <v>92</v>
      </c>
      <c r="H179" s="5" t="s">
        <v>93</v>
      </c>
      <c r="I179" s="5"/>
      <c r="J179" s="5"/>
      <c r="K179" s="5">
        <v>-224</v>
      </c>
      <c r="L179" s="5">
        <v>27</v>
      </c>
      <c r="M179" s="5">
        <v>3</v>
      </c>
      <c r="N179" s="5" t="s">
        <v>3</v>
      </c>
      <c r="O179" s="5">
        <v>2</v>
      </c>
      <c r="P179" s="5">
        <f>ROUND(Source!EJ151,O179)</f>
        <v>5183489.17</v>
      </c>
      <c r="Q179" s="5"/>
      <c r="R179" s="5"/>
      <c r="S179" s="5"/>
      <c r="T179" s="5"/>
      <c r="U179" s="5"/>
      <c r="V179" s="5"/>
      <c r="W179" s="5"/>
    </row>
    <row r="181" spans="1:255" x14ac:dyDescent="0.2">
      <c r="A181" s="1">
        <v>4</v>
      </c>
      <c r="B181" s="1">
        <v>1</v>
      </c>
      <c r="C181" s="1"/>
      <c r="D181" s="1">
        <f>ROW(A196)</f>
        <v>196</v>
      </c>
      <c r="E181" s="1"/>
      <c r="F181" s="1" t="s">
        <v>24</v>
      </c>
      <c r="G181" s="1" t="s">
        <v>212</v>
      </c>
      <c r="H181" s="1" t="s">
        <v>3</v>
      </c>
      <c r="I181" s="1">
        <v>0</v>
      </c>
      <c r="J181" s="1"/>
      <c r="K181" s="1">
        <v>0</v>
      </c>
      <c r="L181" s="1"/>
      <c r="M181" s="1"/>
      <c r="N181" s="1"/>
      <c r="O181" s="1"/>
      <c r="P181" s="1"/>
      <c r="Q181" s="1"/>
      <c r="R181" s="1"/>
      <c r="S181" s="1"/>
      <c r="T181" s="1"/>
      <c r="U181" s="1" t="s">
        <v>3</v>
      </c>
      <c r="V181" s="1">
        <v>0</v>
      </c>
      <c r="W181" s="1"/>
      <c r="X181" s="1"/>
      <c r="Y181" s="1"/>
      <c r="Z181" s="1"/>
      <c r="AA181" s="1"/>
      <c r="AB181" s="1" t="s">
        <v>3</v>
      </c>
      <c r="AC181" s="1" t="s">
        <v>3</v>
      </c>
      <c r="AD181" s="1" t="s">
        <v>3</v>
      </c>
      <c r="AE181" s="1" t="s">
        <v>3</v>
      </c>
      <c r="AF181" s="1" t="s">
        <v>3</v>
      </c>
      <c r="AG181" s="1" t="s">
        <v>3</v>
      </c>
      <c r="AH181" s="1"/>
      <c r="AI181" s="1"/>
      <c r="AJ181" s="1"/>
      <c r="AK181" s="1"/>
      <c r="AL181" s="1"/>
      <c r="AM181" s="1"/>
      <c r="AN181" s="1"/>
      <c r="AO181" s="1"/>
      <c r="AP181" s="1" t="s">
        <v>3</v>
      </c>
      <c r="AQ181" s="1" t="s">
        <v>3</v>
      </c>
      <c r="AR181" s="1" t="s">
        <v>3</v>
      </c>
      <c r="AS181" s="1"/>
      <c r="AT181" s="1"/>
      <c r="AU181" s="1"/>
      <c r="AV181" s="1"/>
      <c r="AW181" s="1"/>
      <c r="AX181" s="1"/>
      <c r="AY181" s="1"/>
      <c r="AZ181" s="1" t="s">
        <v>3</v>
      </c>
      <c r="BA181" s="1"/>
      <c r="BB181" s="1" t="s">
        <v>3</v>
      </c>
      <c r="BC181" s="1" t="s">
        <v>3</v>
      </c>
      <c r="BD181" s="1" t="s">
        <v>3</v>
      </c>
      <c r="BE181" s="1" t="s">
        <v>3</v>
      </c>
      <c r="BF181" s="1" t="s">
        <v>3</v>
      </c>
      <c r="BG181" s="1" t="s">
        <v>3</v>
      </c>
      <c r="BH181" s="1" t="s">
        <v>3</v>
      </c>
      <c r="BI181" s="1" t="s">
        <v>3</v>
      </c>
      <c r="BJ181" s="1" t="s">
        <v>3</v>
      </c>
      <c r="BK181" s="1" t="s">
        <v>3</v>
      </c>
      <c r="BL181" s="1" t="s">
        <v>3</v>
      </c>
      <c r="BM181" s="1" t="s">
        <v>3</v>
      </c>
      <c r="BN181" s="1" t="s">
        <v>3</v>
      </c>
      <c r="BO181" s="1" t="s">
        <v>3</v>
      </c>
      <c r="BP181" s="1" t="s">
        <v>3</v>
      </c>
      <c r="BQ181" s="1"/>
      <c r="BR181" s="1"/>
      <c r="BS181" s="1"/>
      <c r="BT181" s="1"/>
      <c r="BU181" s="1"/>
      <c r="BV181" s="1"/>
      <c r="BW181" s="1"/>
      <c r="BX181" s="1">
        <v>0</v>
      </c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>
        <v>0</v>
      </c>
    </row>
    <row r="183" spans="1:255" x14ac:dyDescent="0.2">
      <c r="A183" s="3">
        <v>52</v>
      </c>
      <c r="B183" s="3">
        <f t="shared" ref="B183:G183" si="297">B196</f>
        <v>1</v>
      </c>
      <c r="C183" s="3">
        <f t="shared" si="297"/>
        <v>4</v>
      </c>
      <c r="D183" s="3">
        <f t="shared" si="297"/>
        <v>181</v>
      </c>
      <c r="E183" s="3">
        <f t="shared" si="297"/>
        <v>0</v>
      </c>
      <c r="F183" s="3" t="str">
        <f t="shared" si="297"/>
        <v>Новый раздел</v>
      </c>
      <c r="G183" s="3" t="str">
        <f t="shared" si="297"/>
        <v>Раздел 3. Наружные сети и сооружения</v>
      </c>
      <c r="H183" s="3"/>
      <c r="I183" s="3"/>
      <c r="J183" s="3"/>
      <c r="K183" s="3"/>
      <c r="L183" s="3"/>
      <c r="M183" s="3"/>
      <c r="N183" s="3"/>
      <c r="O183" s="3">
        <f t="shared" ref="O183:AT183" si="298">O196</f>
        <v>0</v>
      </c>
      <c r="P183" s="3">
        <f t="shared" si="298"/>
        <v>0</v>
      </c>
      <c r="Q183" s="3">
        <f t="shared" si="298"/>
        <v>0</v>
      </c>
      <c r="R183" s="3">
        <f t="shared" si="298"/>
        <v>0</v>
      </c>
      <c r="S183" s="3">
        <f t="shared" si="298"/>
        <v>0</v>
      </c>
      <c r="T183" s="3">
        <f t="shared" si="298"/>
        <v>0</v>
      </c>
      <c r="U183" s="3">
        <f t="shared" si="298"/>
        <v>0</v>
      </c>
      <c r="V183" s="3">
        <f t="shared" si="298"/>
        <v>0</v>
      </c>
      <c r="W183" s="3">
        <f t="shared" si="298"/>
        <v>0</v>
      </c>
      <c r="X183" s="3">
        <f t="shared" si="298"/>
        <v>0</v>
      </c>
      <c r="Y183" s="3">
        <f t="shared" si="298"/>
        <v>0</v>
      </c>
      <c r="Z183" s="3">
        <f t="shared" si="298"/>
        <v>0</v>
      </c>
      <c r="AA183" s="3">
        <f t="shared" si="298"/>
        <v>0</v>
      </c>
      <c r="AB183" s="3">
        <f t="shared" si="298"/>
        <v>0</v>
      </c>
      <c r="AC183" s="3">
        <f t="shared" si="298"/>
        <v>0</v>
      </c>
      <c r="AD183" s="3">
        <f t="shared" si="298"/>
        <v>0</v>
      </c>
      <c r="AE183" s="3">
        <f t="shared" si="298"/>
        <v>0</v>
      </c>
      <c r="AF183" s="3">
        <f t="shared" si="298"/>
        <v>0</v>
      </c>
      <c r="AG183" s="3">
        <f t="shared" si="298"/>
        <v>0</v>
      </c>
      <c r="AH183" s="3">
        <f t="shared" si="298"/>
        <v>0</v>
      </c>
      <c r="AI183" s="3">
        <f t="shared" si="298"/>
        <v>0</v>
      </c>
      <c r="AJ183" s="3">
        <f t="shared" si="298"/>
        <v>0</v>
      </c>
      <c r="AK183" s="3">
        <f t="shared" si="298"/>
        <v>0</v>
      </c>
      <c r="AL183" s="3">
        <f t="shared" si="298"/>
        <v>0</v>
      </c>
      <c r="AM183" s="3">
        <f t="shared" si="298"/>
        <v>0</v>
      </c>
      <c r="AN183" s="3">
        <f t="shared" si="298"/>
        <v>0</v>
      </c>
      <c r="AO183" s="3">
        <f t="shared" si="298"/>
        <v>0</v>
      </c>
      <c r="AP183" s="3">
        <f t="shared" si="298"/>
        <v>0</v>
      </c>
      <c r="AQ183" s="3">
        <f t="shared" si="298"/>
        <v>0</v>
      </c>
      <c r="AR183" s="3">
        <f t="shared" si="298"/>
        <v>0</v>
      </c>
      <c r="AS183" s="3">
        <f t="shared" si="298"/>
        <v>0</v>
      </c>
      <c r="AT183" s="3">
        <f t="shared" si="298"/>
        <v>0</v>
      </c>
      <c r="AU183" s="3">
        <f t="shared" ref="AU183:BZ183" si="299">AU196</f>
        <v>0</v>
      </c>
      <c r="AV183" s="3">
        <f t="shared" si="299"/>
        <v>0</v>
      </c>
      <c r="AW183" s="3">
        <f t="shared" si="299"/>
        <v>0</v>
      </c>
      <c r="AX183" s="3">
        <f t="shared" si="299"/>
        <v>0</v>
      </c>
      <c r="AY183" s="3">
        <f t="shared" si="299"/>
        <v>0</v>
      </c>
      <c r="AZ183" s="3">
        <f t="shared" si="299"/>
        <v>0</v>
      </c>
      <c r="BA183" s="3">
        <f t="shared" si="299"/>
        <v>0</v>
      </c>
      <c r="BB183" s="3">
        <f t="shared" si="299"/>
        <v>0</v>
      </c>
      <c r="BC183" s="3">
        <f t="shared" si="299"/>
        <v>0</v>
      </c>
      <c r="BD183" s="3">
        <f t="shared" si="299"/>
        <v>0</v>
      </c>
      <c r="BE183" s="3">
        <f t="shared" si="299"/>
        <v>0</v>
      </c>
      <c r="BF183" s="3">
        <f t="shared" si="299"/>
        <v>0</v>
      </c>
      <c r="BG183" s="3">
        <f t="shared" si="299"/>
        <v>0</v>
      </c>
      <c r="BH183" s="3">
        <f t="shared" si="299"/>
        <v>0</v>
      </c>
      <c r="BI183" s="3">
        <f t="shared" si="299"/>
        <v>0</v>
      </c>
      <c r="BJ183" s="3">
        <f t="shared" si="299"/>
        <v>0</v>
      </c>
      <c r="BK183" s="3">
        <f t="shared" si="299"/>
        <v>0</v>
      </c>
      <c r="BL183" s="3">
        <f t="shared" si="299"/>
        <v>0</v>
      </c>
      <c r="BM183" s="3">
        <f t="shared" si="299"/>
        <v>0</v>
      </c>
      <c r="BN183" s="3">
        <f t="shared" si="299"/>
        <v>0</v>
      </c>
      <c r="BO183" s="3">
        <f t="shared" si="299"/>
        <v>0</v>
      </c>
      <c r="BP183" s="3">
        <f t="shared" si="299"/>
        <v>0</v>
      </c>
      <c r="BQ183" s="3">
        <f t="shared" si="299"/>
        <v>0</v>
      </c>
      <c r="BR183" s="3">
        <f t="shared" si="299"/>
        <v>0</v>
      </c>
      <c r="BS183" s="3">
        <f t="shared" si="299"/>
        <v>0</v>
      </c>
      <c r="BT183" s="3">
        <f t="shared" si="299"/>
        <v>0</v>
      </c>
      <c r="BU183" s="3">
        <f t="shared" si="299"/>
        <v>0</v>
      </c>
      <c r="BV183" s="3">
        <f t="shared" si="299"/>
        <v>0</v>
      </c>
      <c r="BW183" s="3">
        <f t="shared" si="299"/>
        <v>0</v>
      </c>
      <c r="BX183" s="3">
        <f t="shared" si="299"/>
        <v>0</v>
      </c>
      <c r="BY183" s="3">
        <f t="shared" si="299"/>
        <v>0</v>
      </c>
      <c r="BZ183" s="3">
        <f t="shared" si="299"/>
        <v>0</v>
      </c>
      <c r="CA183" s="3">
        <f t="shared" ref="CA183:DF183" si="300">CA196</f>
        <v>0</v>
      </c>
      <c r="CB183" s="3">
        <f t="shared" si="300"/>
        <v>0</v>
      </c>
      <c r="CC183" s="3">
        <f t="shared" si="300"/>
        <v>0</v>
      </c>
      <c r="CD183" s="3">
        <f t="shared" si="300"/>
        <v>0</v>
      </c>
      <c r="CE183" s="3">
        <f t="shared" si="300"/>
        <v>0</v>
      </c>
      <c r="CF183" s="3">
        <f t="shared" si="300"/>
        <v>0</v>
      </c>
      <c r="CG183" s="3">
        <f t="shared" si="300"/>
        <v>0</v>
      </c>
      <c r="CH183" s="3">
        <f t="shared" si="300"/>
        <v>0</v>
      </c>
      <c r="CI183" s="3">
        <f t="shared" si="300"/>
        <v>0</v>
      </c>
      <c r="CJ183" s="3">
        <f t="shared" si="300"/>
        <v>0</v>
      </c>
      <c r="CK183" s="3">
        <f t="shared" si="300"/>
        <v>0</v>
      </c>
      <c r="CL183" s="3">
        <f t="shared" si="300"/>
        <v>0</v>
      </c>
      <c r="CM183" s="3">
        <f t="shared" si="300"/>
        <v>0</v>
      </c>
      <c r="CN183" s="3">
        <f t="shared" si="300"/>
        <v>0</v>
      </c>
      <c r="CO183" s="3">
        <f t="shared" si="300"/>
        <v>0</v>
      </c>
      <c r="CP183" s="3">
        <f t="shared" si="300"/>
        <v>0</v>
      </c>
      <c r="CQ183" s="3">
        <f t="shared" si="300"/>
        <v>0</v>
      </c>
      <c r="CR183" s="3">
        <f t="shared" si="300"/>
        <v>0</v>
      </c>
      <c r="CS183" s="3">
        <f t="shared" si="300"/>
        <v>0</v>
      </c>
      <c r="CT183" s="3">
        <f t="shared" si="300"/>
        <v>0</v>
      </c>
      <c r="CU183" s="3">
        <f t="shared" si="300"/>
        <v>0</v>
      </c>
      <c r="CV183" s="3">
        <f t="shared" si="300"/>
        <v>0</v>
      </c>
      <c r="CW183" s="3">
        <f t="shared" si="300"/>
        <v>0</v>
      </c>
      <c r="CX183" s="3">
        <f t="shared" si="300"/>
        <v>0</v>
      </c>
      <c r="CY183" s="3">
        <f t="shared" si="300"/>
        <v>0</v>
      </c>
      <c r="CZ183" s="3">
        <f t="shared" si="300"/>
        <v>0</v>
      </c>
      <c r="DA183" s="3">
        <f t="shared" si="300"/>
        <v>0</v>
      </c>
      <c r="DB183" s="3">
        <f t="shared" si="300"/>
        <v>0</v>
      </c>
      <c r="DC183" s="3">
        <f t="shared" si="300"/>
        <v>0</v>
      </c>
      <c r="DD183" s="3">
        <f t="shared" si="300"/>
        <v>0</v>
      </c>
      <c r="DE183" s="3">
        <f t="shared" si="300"/>
        <v>0</v>
      </c>
      <c r="DF183" s="3">
        <f t="shared" si="300"/>
        <v>0</v>
      </c>
      <c r="DG183" s="4">
        <f t="shared" ref="DG183:EL183" si="301">DG196</f>
        <v>0</v>
      </c>
      <c r="DH183" s="4">
        <f t="shared" si="301"/>
        <v>0</v>
      </c>
      <c r="DI183" s="4">
        <f t="shared" si="301"/>
        <v>0</v>
      </c>
      <c r="DJ183" s="4">
        <f t="shared" si="301"/>
        <v>0</v>
      </c>
      <c r="DK183" s="4">
        <f t="shared" si="301"/>
        <v>0</v>
      </c>
      <c r="DL183" s="4">
        <f t="shared" si="301"/>
        <v>0</v>
      </c>
      <c r="DM183" s="4">
        <f t="shared" si="301"/>
        <v>0</v>
      </c>
      <c r="DN183" s="4">
        <f t="shared" si="301"/>
        <v>0</v>
      </c>
      <c r="DO183" s="4">
        <f t="shared" si="301"/>
        <v>0</v>
      </c>
      <c r="DP183" s="4">
        <f t="shared" si="301"/>
        <v>0</v>
      </c>
      <c r="DQ183" s="4">
        <f t="shared" si="301"/>
        <v>0</v>
      </c>
      <c r="DR183" s="4">
        <f t="shared" si="301"/>
        <v>0</v>
      </c>
      <c r="DS183" s="4">
        <f t="shared" si="301"/>
        <v>0</v>
      </c>
      <c r="DT183" s="4">
        <f t="shared" si="301"/>
        <v>0</v>
      </c>
      <c r="DU183" s="4">
        <f t="shared" si="301"/>
        <v>0</v>
      </c>
      <c r="DV183" s="4">
        <f t="shared" si="301"/>
        <v>0</v>
      </c>
      <c r="DW183" s="4">
        <f t="shared" si="301"/>
        <v>0</v>
      </c>
      <c r="DX183" s="4">
        <f t="shared" si="301"/>
        <v>0</v>
      </c>
      <c r="DY183" s="4">
        <f t="shared" si="301"/>
        <v>0</v>
      </c>
      <c r="DZ183" s="4">
        <f t="shared" si="301"/>
        <v>0</v>
      </c>
      <c r="EA183" s="4">
        <f t="shared" si="301"/>
        <v>0</v>
      </c>
      <c r="EB183" s="4">
        <f t="shared" si="301"/>
        <v>0</v>
      </c>
      <c r="EC183" s="4">
        <f t="shared" si="301"/>
        <v>0</v>
      </c>
      <c r="ED183" s="4">
        <f t="shared" si="301"/>
        <v>0</v>
      </c>
      <c r="EE183" s="4">
        <f t="shared" si="301"/>
        <v>0</v>
      </c>
      <c r="EF183" s="4">
        <f t="shared" si="301"/>
        <v>0</v>
      </c>
      <c r="EG183" s="4">
        <f t="shared" si="301"/>
        <v>0</v>
      </c>
      <c r="EH183" s="4">
        <f t="shared" si="301"/>
        <v>0</v>
      </c>
      <c r="EI183" s="4">
        <f t="shared" si="301"/>
        <v>0</v>
      </c>
      <c r="EJ183" s="4">
        <f t="shared" si="301"/>
        <v>0</v>
      </c>
      <c r="EK183" s="4">
        <f t="shared" si="301"/>
        <v>0</v>
      </c>
      <c r="EL183" s="4">
        <f t="shared" si="301"/>
        <v>0</v>
      </c>
      <c r="EM183" s="4">
        <f t="shared" ref="EM183:FR183" si="302">EM196</f>
        <v>0</v>
      </c>
      <c r="EN183" s="4">
        <f t="shared" si="302"/>
        <v>0</v>
      </c>
      <c r="EO183" s="4">
        <f t="shared" si="302"/>
        <v>0</v>
      </c>
      <c r="EP183" s="4">
        <f t="shared" si="302"/>
        <v>0</v>
      </c>
      <c r="EQ183" s="4">
        <f t="shared" si="302"/>
        <v>0</v>
      </c>
      <c r="ER183" s="4">
        <f t="shared" si="302"/>
        <v>0</v>
      </c>
      <c r="ES183" s="4">
        <f t="shared" si="302"/>
        <v>0</v>
      </c>
      <c r="ET183" s="4">
        <f t="shared" si="302"/>
        <v>0</v>
      </c>
      <c r="EU183" s="4">
        <f t="shared" si="302"/>
        <v>0</v>
      </c>
      <c r="EV183" s="4">
        <f t="shared" si="302"/>
        <v>0</v>
      </c>
      <c r="EW183" s="4">
        <f t="shared" si="302"/>
        <v>0</v>
      </c>
      <c r="EX183" s="4">
        <f t="shared" si="302"/>
        <v>0</v>
      </c>
      <c r="EY183" s="4">
        <f t="shared" si="302"/>
        <v>0</v>
      </c>
      <c r="EZ183" s="4">
        <f t="shared" si="302"/>
        <v>0</v>
      </c>
      <c r="FA183" s="4">
        <f t="shared" si="302"/>
        <v>0</v>
      </c>
      <c r="FB183" s="4">
        <f t="shared" si="302"/>
        <v>0</v>
      </c>
      <c r="FC183" s="4">
        <f t="shared" si="302"/>
        <v>0</v>
      </c>
      <c r="FD183" s="4">
        <f t="shared" si="302"/>
        <v>0</v>
      </c>
      <c r="FE183" s="4">
        <f t="shared" si="302"/>
        <v>0</v>
      </c>
      <c r="FF183" s="4">
        <f t="shared" si="302"/>
        <v>0</v>
      </c>
      <c r="FG183" s="4">
        <f t="shared" si="302"/>
        <v>0</v>
      </c>
      <c r="FH183" s="4">
        <f t="shared" si="302"/>
        <v>0</v>
      </c>
      <c r="FI183" s="4">
        <f t="shared" si="302"/>
        <v>0</v>
      </c>
      <c r="FJ183" s="4">
        <f t="shared" si="302"/>
        <v>0</v>
      </c>
      <c r="FK183" s="4">
        <f t="shared" si="302"/>
        <v>0</v>
      </c>
      <c r="FL183" s="4">
        <f t="shared" si="302"/>
        <v>0</v>
      </c>
      <c r="FM183" s="4">
        <f t="shared" si="302"/>
        <v>0</v>
      </c>
      <c r="FN183" s="4">
        <f t="shared" si="302"/>
        <v>0</v>
      </c>
      <c r="FO183" s="4">
        <f t="shared" si="302"/>
        <v>0</v>
      </c>
      <c r="FP183" s="4">
        <f t="shared" si="302"/>
        <v>0</v>
      </c>
      <c r="FQ183" s="4">
        <f t="shared" si="302"/>
        <v>0</v>
      </c>
      <c r="FR183" s="4">
        <f t="shared" si="302"/>
        <v>0</v>
      </c>
      <c r="FS183" s="4">
        <f t="shared" ref="FS183:GX183" si="303">FS196</f>
        <v>0</v>
      </c>
      <c r="FT183" s="4">
        <f t="shared" si="303"/>
        <v>0</v>
      </c>
      <c r="FU183" s="4">
        <f t="shared" si="303"/>
        <v>0</v>
      </c>
      <c r="FV183" s="4">
        <f t="shared" si="303"/>
        <v>0</v>
      </c>
      <c r="FW183" s="4">
        <f t="shared" si="303"/>
        <v>0</v>
      </c>
      <c r="FX183" s="4">
        <f t="shared" si="303"/>
        <v>0</v>
      </c>
      <c r="FY183" s="4">
        <f t="shared" si="303"/>
        <v>0</v>
      </c>
      <c r="FZ183" s="4">
        <f t="shared" si="303"/>
        <v>0</v>
      </c>
      <c r="GA183" s="4">
        <f t="shared" si="303"/>
        <v>0</v>
      </c>
      <c r="GB183" s="4">
        <f t="shared" si="303"/>
        <v>0</v>
      </c>
      <c r="GC183" s="4">
        <f t="shared" si="303"/>
        <v>0</v>
      </c>
      <c r="GD183" s="4">
        <f t="shared" si="303"/>
        <v>0</v>
      </c>
      <c r="GE183" s="4">
        <f t="shared" si="303"/>
        <v>0</v>
      </c>
      <c r="GF183" s="4">
        <f t="shared" si="303"/>
        <v>0</v>
      </c>
      <c r="GG183" s="4">
        <f t="shared" si="303"/>
        <v>0</v>
      </c>
      <c r="GH183" s="4">
        <f t="shared" si="303"/>
        <v>0</v>
      </c>
      <c r="GI183" s="4">
        <f t="shared" si="303"/>
        <v>0</v>
      </c>
      <c r="GJ183" s="4">
        <f t="shared" si="303"/>
        <v>0</v>
      </c>
      <c r="GK183" s="4">
        <f t="shared" si="303"/>
        <v>0</v>
      </c>
      <c r="GL183" s="4">
        <f t="shared" si="303"/>
        <v>0</v>
      </c>
      <c r="GM183" s="4">
        <f t="shared" si="303"/>
        <v>0</v>
      </c>
      <c r="GN183" s="4">
        <f t="shared" si="303"/>
        <v>0</v>
      </c>
      <c r="GO183" s="4">
        <f t="shared" si="303"/>
        <v>0</v>
      </c>
      <c r="GP183" s="4">
        <f t="shared" si="303"/>
        <v>0</v>
      </c>
      <c r="GQ183" s="4">
        <f t="shared" si="303"/>
        <v>0</v>
      </c>
      <c r="GR183" s="4">
        <f t="shared" si="303"/>
        <v>0</v>
      </c>
      <c r="GS183" s="4">
        <f t="shared" si="303"/>
        <v>0</v>
      </c>
      <c r="GT183" s="4">
        <f t="shared" si="303"/>
        <v>0</v>
      </c>
      <c r="GU183" s="4">
        <f t="shared" si="303"/>
        <v>0</v>
      </c>
      <c r="GV183" s="4">
        <f t="shared" si="303"/>
        <v>0</v>
      </c>
      <c r="GW183" s="4">
        <f t="shared" si="303"/>
        <v>0</v>
      </c>
      <c r="GX183" s="4">
        <f t="shared" si="303"/>
        <v>0</v>
      </c>
    </row>
    <row r="185" spans="1:255" x14ac:dyDescent="0.2">
      <c r="A185" s="2">
        <v>17</v>
      </c>
      <c r="B185" s="2">
        <v>1</v>
      </c>
      <c r="C185" s="2"/>
      <c r="D185" s="2"/>
      <c r="E185" s="2" t="s">
        <v>213</v>
      </c>
      <c r="F185" s="2" t="s">
        <v>214</v>
      </c>
      <c r="G185" s="2" t="s">
        <v>215</v>
      </c>
      <c r="H185" s="2" t="s">
        <v>29</v>
      </c>
      <c r="I185" s="2">
        <v>0</v>
      </c>
      <c r="J185" s="2">
        <v>0</v>
      </c>
      <c r="K185" s="2"/>
      <c r="L185" s="2">
        <v>1</v>
      </c>
      <c r="M185" s="2">
        <v>0</v>
      </c>
      <c r="N185" s="2">
        <f t="shared" ref="N185:N194" si="304">ROUND(L185-M185,4)</f>
        <v>1</v>
      </c>
      <c r="O185" s="2">
        <f t="shared" ref="O185:O194" si="305">ROUND(CP185,2)</f>
        <v>0</v>
      </c>
      <c r="P185" s="2">
        <f t="shared" ref="P185:P194" si="306">ROUND(CQ185*I185,2)</f>
        <v>0</v>
      </c>
      <c r="Q185" s="2">
        <f t="shared" ref="Q185:Q194" si="307">ROUND(CR185*I185,2)</f>
        <v>0</v>
      </c>
      <c r="R185" s="2">
        <f t="shared" ref="R185:R194" si="308">ROUND(CS185*I185,2)</f>
        <v>0</v>
      </c>
      <c r="S185" s="2">
        <f t="shared" ref="S185:S194" si="309">ROUND(CT185*I185,2)</f>
        <v>0</v>
      </c>
      <c r="T185" s="2">
        <f t="shared" ref="T185:T194" si="310">ROUND(CU185*I185,2)</f>
        <v>0</v>
      </c>
      <c r="U185" s="2">
        <f t="shared" ref="U185:U194" si="311">CV185*I185</f>
        <v>0</v>
      </c>
      <c r="V185" s="2">
        <f t="shared" ref="V185:V194" si="312">CW185*I185</f>
        <v>0</v>
      </c>
      <c r="W185" s="2">
        <f t="shared" ref="W185:W194" si="313">ROUND(CX185*I185,2)</f>
        <v>0</v>
      </c>
      <c r="X185" s="2">
        <f t="shared" ref="X185:X194" si="314">ROUND(CY185,2)</f>
        <v>0</v>
      </c>
      <c r="Y185" s="2">
        <f t="shared" ref="Y185:Y194" si="315">ROUND(CZ185,2)</f>
        <v>0</v>
      </c>
      <c r="Z185" s="2"/>
      <c r="AA185" s="2">
        <v>58262852</v>
      </c>
      <c r="AB185" s="2">
        <f t="shared" ref="AB185:AB194" si="316">ROUND((AC185+AD185+AF185),2)</f>
        <v>9595856.6099999994</v>
      </c>
      <c r="AC185" s="2">
        <f t="shared" ref="AC185:AC194" si="317">ROUND((ES185),2)</f>
        <v>0</v>
      </c>
      <c r="AD185" s="2">
        <f t="shared" ref="AD185:AD194" si="318">ROUND((ET185),2)</f>
        <v>0</v>
      </c>
      <c r="AE185" s="2">
        <f t="shared" ref="AE185:AE194" si="319">ROUND((EU185),2)</f>
        <v>0</v>
      </c>
      <c r="AF185" s="2">
        <f t="shared" ref="AF185:AF194" si="320">ROUND((EV185),2)</f>
        <v>9595856.6099999994</v>
      </c>
      <c r="AG185" s="2">
        <f t="shared" ref="AG185:AG194" si="321">ROUND((AP185),2)</f>
        <v>0</v>
      </c>
      <c r="AH185" s="2">
        <f t="shared" ref="AH185:AH194" si="322">(EW185)</f>
        <v>0</v>
      </c>
      <c r="AI185" s="2">
        <f t="shared" ref="AI185:AI194" si="323">(EX185)</f>
        <v>0</v>
      </c>
      <c r="AJ185" s="2">
        <f t="shared" ref="AJ185:AJ194" si="324">(AS185)</f>
        <v>0</v>
      </c>
      <c r="AK185" s="2">
        <v>9595856.6099999994</v>
      </c>
      <c r="AL185" s="2">
        <v>0</v>
      </c>
      <c r="AM185" s="2">
        <v>0</v>
      </c>
      <c r="AN185" s="2">
        <v>0</v>
      </c>
      <c r="AO185" s="2">
        <v>9595856.6099999994</v>
      </c>
      <c r="AP185" s="2">
        <v>0</v>
      </c>
      <c r="AQ185" s="2">
        <v>0</v>
      </c>
      <c r="AR185" s="2">
        <v>0</v>
      </c>
      <c r="AS185" s="2">
        <v>0</v>
      </c>
      <c r="AT185" s="2">
        <v>0</v>
      </c>
      <c r="AU185" s="2">
        <v>0</v>
      </c>
      <c r="AV185" s="2">
        <v>1</v>
      </c>
      <c r="AW185" s="2">
        <v>1</v>
      </c>
      <c r="AX185" s="2"/>
      <c r="AY185" s="2"/>
      <c r="AZ185" s="2">
        <v>1</v>
      </c>
      <c r="BA185" s="2">
        <v>1</v>
      </c>
      <c r="BB185" s="2">
        <v>1</v>
      </c>
      <c r="BC185" s="2">
        <v>1</v>
      </c>
      <c r="BD185" s="2" t="s">
        <v>3</v>
      </c>
      <c r="BE185" s="2" t="s">
        <v>3</v>
      </c>
      <c r="BF185" s="2" t="s">
        <v>3</v>
      </c>
      <c r="BG185" s="2" t="s">
        <v>3</v>
      </c>
      <c r="BH185" s="2">
        <v>0</v>
      </c>
      <c r="BI185" s="2">
        <v>1</v>
      </c>
      <c r="BJ185" s="2" t="s">
        <v>3</v>
      </c>
      <c r="BK185" s="2"/>
      <c r="BL185" s="2"/>
      <c r="BM185" s="2">
        <v>1211</v>
      </c>
      <c r="BN185" s="2">
        <v>0</v>
      </c>
      <c r="BO185" s="2" t="s">
        <v>3</v>
      </c>
      <c r="BP185" s="2">
        <v>0</v>
      </c>
      <c r="BQ185" s="2">
        <v>8</v>
      </c>
      <c r="BR185" s="2">
        <v>0</v>
      </c>
      <c r="BS185" s="2">
        <v>1</v>
      </c>
      <c r="BT185" s="2">
        <v>1</v>
      </c>
      <c r="BU185" s="2">
        <v>1</v>
      </c>
      <c r="BV185" s="2">
        <v>1</v>
      </c>
      <c r="BW185" s="2">
        <v>1</v>
      </c>
      <c r="BX185" s="2">
        <v>1</v>
      </c>
      <c r="BY185" s="2" t="s">
        <v>3</v>
      </c>
      <c r="BZ185" s="2">
        <v>0</v>
      </c>
      <c r="CA185" s="2">
        <v>0</v>
      </c>
      <c r="CB185" s="2"/>
      <c r="CC185" s="2"/>
      <c r="CD185" s="2"/>
      <c r="CE185" s="2">
        <v>0</v>
      </c>
      <c r="CF185" s="2">
        <v>0</v>
      </c>
      <c r="CG185" s="2">
        <v>0</v>
      </c>
      <c r="CH185" s="2">
        <v>41</v>
      </c>
      <c r="CI185" s="2">
        <v>0</v>
      </c>
      <c r="CJ185" s="2">
        <v>0</v>
      </c>
      <c r="CK185" s="2">
        <v>0</v>
      </c>
      <c r="CL185" s="2">
        <v>0</v>
      </c>
      <c r="CM185" s="2">
        <v>0</v>
      </c>
      <c r="CN185" s="2" t="s">
        <v>3</v>
      </c>
      <c r="CO185" s="2">
        <v>0</v>
      </c>
      <c r="CP185" s="2">
        <f t="shared" ref="CP185:CP194" si="325">(P185+Q185+S185)</f>
        <v>0</v>
      </c>
      <c r="CQ185" s="2">
        <f t="shared" ref="CQ185:CQ194" si="326">AC185*BC185</f>
        <v>0</v>
      </c>
      <c r="CR185" s="2">
        <f t="shared" ref="CR185:CR194" si="327">((AD185*BB185-(EU185)*BS185)+AE185*BS185)</f>
        <v>0</v>
      </c>
      <c r="CS185" s="2">
        <f t="shared" ref="CS185:CS194" si="328">AE185*BS185</f>
        <v>0</v>
      </c>
      <c r="CT185" s="2">
        <f t="shared" ref="CT185:CT194" si="329">AF185*BA185</f>
        <v>9595856.6099999994</v>
      </c>
      <c r="CU185" s="2">
        <f t="shared" ref="CU185:CU194" si="330">AG185</f>
        <v>0</v>
      </c>
      <c r="CV185" s="2">
        <f t="shared" ref="CV185:CV194" si="331">AH185</f>
        <v>0</v>
      </c>
      <c r="CW185" s="2">
        <f t="shared" ref="CW185:CW194" si="332">AI185</f>
        <v>0</v>
      </c>
      <c r="CX185" s="2">
        <f t="shared" ref="CX185:CX194" si="333">AJ185</f>
        <v>0</v>
      </c>
      <c r="CY185" s="2">
        <f t="shared" ref="CY185:CY194" si="334">(((S185+R185)*FX185)/100)</f>
        <v>0</v>
      </c>
      <c r="CZ185" s="2">
        <f t="shared" ref="CZ185:CZ194" si="335">(((S185+R185)*CA185)/100)</f>
        <v>0</v>
      </c>
      <c r="DA185" s="2"/>
      <c r="DB185" s="2"/>
      <c r="DC185" s="2" t="s">
        <v>3</v>
      </c>
      <c r="DD185" s="2" t="s">
        <v>3</v>
      </c>
      <c r="DE185" s="2" t="s">
        <v>3</v>
      </c>
      <c r="DF185" s="2" t="s">
        <v>3</v>
      </c>
      <c r="DG185" s="2" t="s">
        <v>3</v>
      </c>
      <c r="DH185" s="2" t="s">
        <v>3</v>
      </c>
      <c r="DI185" s="2" t="s">
        <v>3</v>
      </c>
      <c r="DJ185" s="2" t="s">
        <v>3</v>
      </c>
      <c r="DK185" s="2" t="s">
        <v>3</v>
      </c>
      <c r="DL185" s="2" t="s">
        <v>3</v>
      </c>
      <c r="DM185" s="2" t="s">
        <v>3</v>
      </c>
      <c r="DN185" s="2">
        <v>0</v>
      </c>
      <c r="DO185" s="2">
        <v>0</v>
      </c>
      <c r="DP185" s="2">
        <v>1</v>
      </c>
      <c r="DQ185" s="2">
        <v>1</v>
      </c>
      <c r="DR185" s="2"/>
      <c r="DS185" s="2"/>
      <c r="DT185" s="2"/>
      <c r="DU185" s="2">
        <v>1013</v>
      </c>
      <c r="DV185" s="2" t="s">
        <v>29</v>
      </c>
      <c r="DW185" s="2" t="s">
        <v>29</v>
      </c>
      <c r="DX185" s="2">
        <v>1</v>
      </c>
      <c r="DY185" s="2"/>
      <c r="DZ185" s="2"/>
      <c r="EA185" s="2"/>
      <c r="EB185" s="2"/>
      <c r="EC185" s="2"/>
      <c r="ED185" s="2"/>
      <c r="EE185" s="2">
        <v>58262974</v>
      </c>
      <c r="EF185" s="2">
        <v>8</v>
      </c>
      <c r="EG185" s="2" t="s">
        <v>30</v>
      </c>
      <c r="EH185" s="2">
        <v>0</v>
      </c>
      <c r="EI185" s="2" t="s">
        <v>3</v>
      </c>
      <c r="EJ185" s="2">
        <v>1</v>
      </c>
      <c r="EK185" s="2">
        <v>1211</v>
      </c>
      <c r="EL185" s="2" t="s">
        <v>31</v>
      </c>
      <c r="EM185" s="2" t="s">
        <v>32</v>
      </c>
      <c r="EN185" s="2"/>
      <c r="EO185" s="2" t="s">
        <v>3</v>
      </c>
      <c r="EP185" s="2"/>
      <c r="EQ185" s="2">
        <v>0</v>
      </c>
      <c r="ER185" s="2">
        <v>9595856.6099999994</v>
      </c>
      <c r="ES185" s="2">
        <v>0</v>
      </c>
      <c r="ET185" s="2">
        <v>0</v>
      </c>
      <c r="EU185" s="2">
        <v>0</v>
      </c>
      <c r="EV185" s="2">
        <v>9595856.6099999994</v>
      </c>
      <c r="EW185" s="2">
        <v>0</v>
      </c>
      <c r="EX185" s="2">
        <v>0</v>
      </c>
      <c r="EY185" s="2">
        <v>0</v>
      </c>
      <c r="EZ185" s="2"/>
      <c r="FA185" s="2"/>
      <c r="FB185" s="2"/>
      <c r="FC185" s="2"/>
      <c r="FD185" s="2"/>
      <c r="FE185" s="2"/>
      <c r="FF185" s="2"/>
      <c r="FG185" s="2"/>
      <c r="FH185" s="2"/>
      <c r="FI185" s="2"/>
      <c r="FJ185" s="2"/>
      <c r="FK185" s="2"/>
      <c r="FL185" s="2"/>
      <c r="FM185" s="2"/>
      <c r="FN185" s="2"/>
      <c r="FO185" s="2"/>
      <c r="FP185" s="2"/>
      <c r="FQ185" s="2">
        <v>0</v>
      </c>
      <c r="FR185" s="2">
        <f t="shared" ref="FR185:FR194" si="336">ROUND(IF(AND(BH185=3,BI185=3),P185,0),2)</f>
        <v>0</v>
      </c>
      <c r="FS185" s="2">
        <v>0</v>
      </c>
      <c r="FT185" s="2" t="s">
        <v>33</v>
      </c>
      <c r="FU185" s="2"/>
      <c r="FV185" s="2"/>
      <c r="FW185" s="2"/>
      <c r="FX185" s="2">
        <v>0</v>
      </c>
      <c r="FY185" s="2">
        <v>0</v>
      </c>
      <c r="FZ185" s="2"/>
      <c r="GA185" s="2" t="s">
        <v>3</v>
      </c>
      <c r="GB185" s="2"/>
      <c r="GC185" s="2"/>
      <c r="GD185" s="2">
        <v>1</v>
      </c>
      <c r="GE185" s="2"/>
      <c r="GF185" s="2">
        <v>1659500868</v>
      </c>
      <c r="GG185" s="2">
        <v>2</v>
      </c>
      <c r="GH185" s="2">
        <v>2</v>
      </c>
      <c r="GI185" s="2">
        <v>0</v>
      </c>
      <c r="GJ185" s="2">
        <v>0</v>
      </c>
      <c r="GK185" s="2">
        <v>0</v>
      </c>
      <c r="GL185" s="2">
        <f t="shared" ref="GL185:GL194" si="337">ROUND(IF(AND(BH185=3,BI185=3,FS185&lt;&gt;0),P185,0),2)</f>
        <v>0</v>
      </c>
      <c r="GM185" s="2">
        <f t="shared" ref="GM185:GM194" si="338">ROUND(O185+X185+Y185,2)+GX185</f>
        <v>0</v>
      </c>
      <c r="GN185" s="2">
        <f t="shared" ref="GN185:GN194" si="339">IF(OR(BI185=0,BI185=1),ROUND(O185+X185+Y185,2),0)</f>
        <v>0</v>
      </c>
      <c r="GO185" s="2">
        <f t="shared" ref="GO185:GO194" si="340">IF(BI185=2,ROUND(O185+X185+Y185,2),0)</f>
        <v>0</v>
      </c>
      <c r="GP185" s="2">
        <f t="shared" ref="GP185:GP194" si="341">IF(BI185=4,ROUND(O185+X185+Y185,2)+GX185,0)</f>
        <v>0</v>
      </c>
      <c r="GQ185" s="2"/>
      <c r="GR185" s="2">
        <v>0</v>
      </c>
      <c r="GS185" s="2">
        <v>4</v>
      </c>
      <c r="GT185" s="2">
        <v>0</v>
      </c>
      <c r="GU185" s="2" t="s">
        <v>3</v>
      </c>
      <c r="GV185" s="2">
        <f t="shared" ref="GV185:GV194" si="342">ROUND((GT185),2)</f>
        <v>0</v>
      </c>
      <c r="GW185" s="2">
        <v>1</v>
      </c>
      <c r="GX185" s="2">
        <f t="shared" ref="GX185:GX194" si="343">ROUND(HC185*I185,2)</f>
        <v>0</v>
      </c>
      <c r="GY185" s="2"/>
      <c r="GZ185" s="2"/>
      <c r="HA185" s="2">
        <v>0</v>
      </c>
      <c r="HB185" s="2">
        <v>0</v>
      </c>
      <c r="HC185" s="2">
        <f t="shared" ref="HC185:HC194" si="344">GV185*GW185</f>
        <v>0</v>
      </c>
      <c r="HD185" s="2"/>
      <c r="HE185" s="2"/>
      <c r="HF185" s="2"/>
      <c r="HG185" s="2"/>
      <c r="HH185" s="2"/>
      <c r="HI185" s="2"/>
      <c r="HJ185" s="2"/>
      <c r="HK185" s="2"/>
      <c r="HL185" s="2"/>
      <c r="HM185" s="2"/>
      <c r="HN185" s="2"/>
      <c r="HO185" s="2"/>
      <c r="HP185" s="2"/>
      <c r="HQ185" s="2"/>
      <c r="HR185" s="2"/>
      <c r="HS185" s="2"/>
      <c r="HT185" s="2"/>
      <c r="HU185" s="2"/>
      <c r="HV185" s="2"/>
      <c r="HW185" s="2"/>
      <c r="HX185" s="2"/>
      <c r="HY185" s="2"/>
      <c r="HZ185" s="2"/>
      <c r="IA185" s="2"/>
      <c r="IB185" s="2"/>
      <c r="IC185" s="2"/>
      <c r="ID185" s="2"/>
      <c r="IE185" s="2"/>
      <c r="IF185" s="2"/>
      <c r="IG185" s="2"/>
      <c r="IH185" s="2"/>
      <c r="II185" s="2"/>
      <c r="IJ185" s="2"/>
      <c r="IK185" s="2">
        <v>0</v>
      </c>
      <c r="IL185" s="2"/>
      <c r="IM185" s="2"/>
      <c r="IN185" s="2"/>
      <c r="IO185" s="2"/>
      <c r="IP185" s="2"/>
      <c r="IQ185" s="2"/>
      <c r="IR185" s="2"/>
      <c r="IS185" s="2"/>
      <c r="IT185" s="2"/>
      <c r="IU185" s="2"/>
    </row>
    <row r="186" spans="1:255" x14ac:dyDescent="0.2">
      <c r="A186">
        <v>17</v>
      </c>
      <c r="B186">
        <v>1</v>
      </c>
      <c r="E186" t="s">
        <v>213</v>
      </c>
      <c r="F186" t="s">
        <v>214</v>
      </c>
      <c r="G186" t="s">
        <v>215</v>
      </c>
      <c r="H186" t="s">
        <v>29</v>
      </c>
      <c r="I186">
        <v>0</v>
      </c>
      <c r="J186">
        <v>0</v>
      </c>
      <c r="L186">
        <v>1</v>
      </c>
      <c r="M186">
        <v>0</v>
      </c>
      <c r="N186">
        <f t="shared" si="304"/>
        <v>1</v>
      </c>
      <c r="O186">
        <f t="shared" si="305"/>
        <v>0</v>
      </c>
      <c r="P186">
        <f t="shared" si="306"/>
        <v>0</v>
      </c>
      <c r="Q186">
        <f t="shared" si="307"/>
        <v>0</v>
      </c>
      <c r="R186">
        <f t="shared" si="308"/>
        <v>0</v>
      </c>
      <c r="S186">
        <f t="shared" si="309"/>
        <v>0</v>
      </c>
      <c r="T186">
        <f t="shared" si="310"/>
        <v>0</v>
      </c>
      <c r="U186">
        <f t="shared" si="311"/>
        <v>0</v>
      </c>
      <c r="V186">
        <f t="shared" si="312"/>
        <v>0</v>
      </c>
      <c r="W186">
        <f t="shared" si="313"/>
        <v>0</v>
      </c>
      <c r="X186">
        <f t="shared" si="314"/>
        <v>0</v>
      </c>
      <c r="Y186">
        <f t="shared" si="315"/>
        <v>0</v>
      </c>
      <c r="AA186">
        <v>58262851</v>
      </c>
      <c r="AB186">
        <f t="shared" si="316"/>
        <v>9595856.6099999994</v>
      </c>
      <c r="AC186">
        <f t="shared" si="317"/>
        <v>0</v>
      </c>
      <c r="AD186">
        <f t="shared" si="318"/>
        <v>0</v>
      </c>
      <c r="AE186">
        <f t="shared" si="319"/>
        <v>0</v>
      </c>
      <c r="AF186">
        <f t="shared" si="320"/>
        <v>9595856.6099999994</v>
      </c>
      <c r="AG186">
        <f t="shared" si="321"/>
        <v>0</v>
      </c>
      <c r="AH186">
        <f t="shared" si="322"/>
        <v>0</v>
      </c>
      <c r="AI186">
        <f t="shared" si="323"/>
        <v>0</v>
      </c>
      <c r="AJ186">
        <f t="shared" si="324"/>
        <v>0</v>
      </c>
      <c r="AK186">
        <v>9595856.6099999994</v>
      </c>
      <c r="AL186">
        <v>0</v>
      </c>
      <c r="AM186">
        <v>0</v>
      </c>
      <c r="AN186">
        <v>0</v>
      </c>
      <c r="AO186">
        <v>9595856.6099999994</v>
      </c>
      <c r="AP186">
        <v>0</v>
      </c>
      <c r="AQ186">
        <v>0</v>
      </c>
      <c r="AR186">
        <v>0</v>
      </c>
      <c r="AS186">
        <v>0</v>
      </c>
      <c r="AT186">
        <v>0</v>
      </c>
      <c r="AU186">
        <v>0</v>
      </c>
      <c r="AV186">
        <v>1</v>
      </c>
      <c r="AW186">
        <v>1</v>
      </c>
      <c r="AZ186">
        <v>1</v>
      </c>
      <c r="BA186">
        <v>1</v>
      </c>
      <c r="BB186">
        <v>1</v>
      </c>
      <c r="BC186">
        <v>1</v>
      </c>
      <c r="BD186" t="s">
        <v>3</v>
      </c>
      <c r="BE186" t="s">
        <v>3</v>
      </c>
      <c r="BF186" t="s">
        <v>3</v>
      </c>
      <c r="BG186" t="s">
        <v>3</v>
      </c>
      <c r="BH186">
        <v>0</v>
      </c>
      <c r="BI186">
        <v>1</v>
      </c>
      <c r="BJ186" t="s">
        <v>3</v>
      </c>
      <c r="BM186">
        <v>1211</v>
      </c>
      <c r="BN186">
        <v>0</v>
      </c>
      <c r="BO186" t="s">
        <v>3</v>
      </c>
      <c r="BP186">
        <v>0</v>
      </c>
      <c r="BQ186">
        <v>8</v>
      </c>
      <c r="BR186">
        <v>0</v>
      </c>
      <c r="BS186">
        <v>1</v>
      </c>
      <c r="BT186">
        <v>1</v>
      </c>
      <c r="BU186">
        <v>1</v>
      </c>
      <c r="BV186">
        <v>1</v>
      </c>
      <c r="BW186">
        <v>1</v>
      </c>
      <c r="BX186">
        <v>1</v>
      </c>
      <c r="BY186" t="s">
        <v>3</v>
      </c>
      <c r="BZ186">
        <v>0</v>
      </c>
      <c r="CA186">
        <v>0</v>
      </c>
      <c r="CE186">
        <v>0</v>
      </c>
      <c r="CF186">
        <v>0</v>
      </c>
      <c r="CG186">
        <v>0</v>
      </c>
      <c r="CH186">
        <v>41</v>
      </c>
      <c r="CI186">
        <v>0</v>
      </c>
      <c r="CJ186">
        <v>0</v>
      </c>
      <c r="CK186">
        <v>0</v>
      </c>
      <c r="CL186">
        <v>0</v>
      </c>
      <c r="CM186">
        <v>0</v>
      </c>
      <c r="CN186" t="s">
        <v>3</v>
      </c>
      <c r="CO186">
        <v>0</v>
      </c>
      <c r="CP186">
        <f t="shared" si="325"/>
        <v>0</v>
      </c>
      <c r="CQ186">
        <f t="shared" si="326"/>
        <v>0</v>
      </c>
      <c r="CR186">
        <f t="shared" si="327"/>
        <v>0</v>
      </c>
      <c r="CS186">
        <f t="shared" si="328"/>
        <v>0</v>
      </c>
      <c r="CT186">
        <f t="shared" si="329"/>
        <v>9595856.6099999994</v>
      </c>
      <c r="CU186">
        <f t="shared" si="330"/>
        <v>0</v>
      </c>
      <c r="CV186">
        <f t="shared" si="331"/>
        <v>0</v>
      </c>
      <c r="CW186">
        <f t="shared" si="332"/>
        <v>0</v>
      </c>
      <c r="CX186">
        <f t="shared" si="333"/>
        <v>0</v>
      </c>
      <c r="CY186">
        <f t="shared" si="334"/>
        <v>0</v>
      </c>
      <c r="CZ186">
        <f t="shared" si="335"/>
        <v>0</v>
      </c>
      <c r="DC186" t="s">
        <v>3</v>
      </c>
      <c r="DD186" t="s">
        <v>3</v>
      </c>
      <c r="DE186" t="s">
        <v>3</v>
      </c>
      <c r="DF186" t="s">
        <v>3</v>
      </c>
      <c r="DG186" t="s">
        <v>3</v>
      </c>
      <c r="DH186" t="s">
        <v>3</v>
      </c>
      <c r="DI186" t="s">
        <v>3</v>
      </c>
      <c r="DJ186" t="s">
        <v>3</v>
      </c>
      <c r="DK186" t="s">
        <v>3</v>
      </c>
      <c r="DL186" t="s">
        <v>3</v>
      </c>
      <c r="DM186" t="s">
        <v>3</v>
      </c>
      <c r="DN186">
        <v>0</v>
      </c>
      <c r="DO186">
        <v>0</v>
      </c>
      <c r="DP186">
        <v>1</v>
      </c>
      <c r="DQ186">
        <v>1</v>
      </c>
      <c r="DU186">
        <v>1013</v>
      </c>
      <c r="DV186" t="s">
        <v>29</v>
      </c>
      <c r="DW186" t="s">
        <v>29</v>
      </c>
      <c r="DX186">
        <v>1</v>
      </c>
      <c r="EE186">
        <v>58262974</v>
      </c>
      <c r="EF186">
        <v>8</v>
      </c>
      <c r="EG186" t="s">
        <v>30</v>
      </c>
      <c r="EH186">
        <v>0</v>
      </c>
      <c r="EI186" t="s">
        <v>3</v>
      </c>
      <c r="EJ186">
        <v>1</v>
      </c>
      <c r="EK186">
        <v>1211</v>
      </c>
      <c r="EL186" t="s">
        <v>31</v>
      </c>
      <c r="EM186" t="s">
        <v>32</v>
      </c>
      <c r="EO186" t="s">
        <v>3</v>
      </c>
      <c r="EQ186">
        <v>0</v>
      </c>
      <c r="ER186">
        <v>9595856.6099999994</v>
      </c>
      <c r="ES186">
        <v>0</v>
      </c>
      <c r="ET186">
        <v>0</v>
      </c>
      <c r="EU186">
        <v>0</v>
      </c>
      <c r="EV186">
        <v>9595856.6099999994</v>
      </c>
      <c r="EW186">
        <v>0</v>
      </c>
      <c r="EX186">
        <v>0</v>
      </c>
      <c r="EY186">
        <v>0</v>
      </c>
      <c r="FQ186">
        <v>0</v>
      </c>
      <c r="FR186">
        <f t="shared" si="336"/>
        <v>0</v>
      </c>
      <c r="FS186">
        <v>0</v>
      </c>
      <c r="FT186" t="s">
        <v>33</v>
      </c>
      <c r="FX186">
        <v>0</v>
      </c>
      <c r="FY186">
        <v>0</v>
      </c>
      <c r="GA186" t="s">
        <v>3</v>
      </c>
      <c r="GD186">
        <v>1</v>
      </c>
      <c r="GF186">
        <v>1659500868</v>
      </c>
      <c r="GG186">
        <v>2</v>
      </c>
      <c r="GH186">
        <v>2</v>
      </c>
      <c r="GI186">
        <v>0</v>
      </c>
      <c r="GJ186">
        <v>0</v>
      </c>
      <c r="GK186">
        <v>0</v>
      </c>
      <c r="GL186">
        <f t="shared" si="337"/>
        <v>0</v>
      </c>
      <c r="GM186">
        <f t="shared" si="338"/>
        <v>0</v>
      </c>
      <c r="GN186">
        <f t="shared" si="339"/>
        <v>0</v>
      </c>
      <c r="GO186">
        <f t="shared" si="340"/>
        <v>0</v>
      </c>
      <c r="GP186">
        <f t="shared" si="341"/>
        <v>0</v>
      </c>
      <c r="GR186">
        <v>0</v>
      </c>
      <c r="GS186">
        <v>4</v>
      </c>
      <c r="GT186">
        <v>0</v>
      </c>
      <c r="GU186" t="s">
        <v>3</v>
      </c>
      <c r="GV186">
        <f t="shared" si="342"/>
        <v>0</v>
      </c>
      <c r="GW186">
        <v>1</v>
      </c>
      <c r="GX186">
        <f t="shared" si="343"/>
        <v>0</v>
      </c>
      <c r="HA186">
        <v>0</v>
      </c>
      <c r="HB186">
        <v>0</v>
      </c>
      <c r="HC186">
        <f t="shared" si="344"/>
        <v>0</v>
      </c>
      <c r="IK186">
        <v>0</v>
      </c>
    </row>
    <row r="187" spans="1:255" x14ac:dyDescent="0.2">
      <c r="A187" s="2">
        <v>17</v>
      </c>
      <c r="B187" s="2">
        <v>1</v>
      </c>
      <c r="C187" s="2"/>
      <c r="D187" s="2"/>
      <c r="E187" s="2" t="s">
        <v>216</v>
      </c>
      <c r="F187" s="2" t="s">
        <v>217</v>
      </c>
      <c r="G187" s="2" t="s">
        <v>218</v>
      </c>
      <c r="H187" s="2" t="s">
        <v>29</v>
      </c>
      <c r="I187" s="2">
        <v>0</v>
      </c>
      <c r="J187" s="2">
        <v>0</v>
      </c>
      <c r="K187" s="2"/>
      <c r="L187" s="2">
        <v>1</v>
      </c>
      <c r="M187" s="2">
        <v>0</v>
      </c>
      <c r="N187" s="2">
        <f t="shared" si="304"/>
        <v>1</v>
      </c>
      <c r="O187" s="2">
        <f t="shared" si="305"/>
        <v>0</v>
      </c>
      <c r="P187" s="2">
        <f t="shared" si="306"/>
        <v>0</v>
      </c>
      <c r="Q187" s="2">
        <f t="shared" si="307"/>
        <v>0</v>
      </c>
      <c r="R187" s="2">
        <f t="shared" si="308"/>
        <v>0</v>
      </c>
      <c r="S187" s="2">
        <f t="shared" si="309"/>
        <v>0</v>
      </c>
      <c r="T187" s="2">
        <f t="shared" si="310"/>
        <v>0</v>
      </c>
      <c r="U187" s="2">
        <f t="shared" si="311"/>
        <v>0</v>
      </c>
      <c r="V187" s="2">
        <f t="shared" si="312"/>
        <v>0</v>
      </c>
      <c r="W187" s="2">
        <f t="shared" si="313"/>
        <v>0</v>
      </c>
      <c r="X187" s="2">
        <f t="shared" si="314"/>
        <v>0</v>
      </c>
      <c r="Y187" s="2">
        <f t="shared" si="315"/>
        <v>0</v>
      </c>
      <c r="Z187" s="2"/>
      <c r="AA187" s="2">
        <v>58262852</v>
      </c>
      <c r="AB187" s="2">
        <f t="shared" si="316"/>
        <v>4198320</v>
      </c>
      <c r="AC187" s="2">
        <f t="shared" si="317"/>
        <v>0</v>
      </c>
      <c r="AD187" s="2">
        <f t="shared" si="318"/>
        <v>0</v>
      </c>
      <c r="AE187" s="2">
        <f t="shared" si="319"/>
        <v>0</v>
      </c>
      <c r="AF187" s="2">
        <f t="shared" si="320"/>
        <v>4198320</v>
      </c>
      <c r="AG187" s="2">
        <f t="shared" si="321"/>
        <v>0</v>
      </c>
      <c r="AH187" s="2">
        <f t="shared" si="322"/>
        <v>0</v>
      </c>
      <c r="AI187" s="2">
        <f t="shared" si="323"/>
        <v>0</v>
      </c>
      <c r="AJ187" s="2">
        <f t="shared" si="324"/>
        <v>0</v>
      </c>
      <c r="AK187" s="2">
        <v>4198320</v>
      </c>
      <c r="AL187" s="2">
        <v>0</v>
      </c>
      <c r="AM187" s="2">
        <v>0</v>
      </c>
      <c r="AN187" s="2">
        <v>0</v>
      </c>
      <c r="AO187" s="2">
        <v>4198320</v>
      </c>
      <c r="AP187" s="2">
        <v>0</v>
      </c>
      <c r="AQ187" s="2">
        <v>0</v>
      </c>
      <c r="AR187" s="2">
        <v>0</v>
      </c>
      <c r="AS187" s="2">
        <v>0</v>
      </c>
      <c r="AT187" s="2">
        <v>0</v>
      </c>
      <c r="AU187" s="2">
        <v>0</v>
      </c>
      <c r="AV187" s="2">
        <v>1</v>
      </c>
      <c r="AW187" s="2">
        <v>1</v>
      </c>
      <c r="AX187" s="2"/>
      <c r="AY187" s="2"/>
      <c r="AZ187" s="2">
        <v>1</v>
      </c>
      <c r="BA187" s="2">
        <v>1</v>
      </c>
      <c r="BB187" s="2">
        <v>1</v>
      </c>
      <c r="BC187" s="2">
        <v>1</v>
      </c>
      <c r="BD187" s="2" t="s">
        <v>3</v>
      </c>
      <c r="BE187" s="2" t="s">
        <v>3</v>
      </c>
      <c r="BF187" s="2" t="s">
        <v>3</v>
      </c>
      <c r="BG187" s="2" t="s">
        <v>3</v>
      </c>
      <c r="BH187" s="2">
        <v>0</v>
      </c>
      <c r="BI187" s="2">
        <v>1</v>
      </c>
      <c r="BJ187" s="2" t="s">
        <v>3</v>
      </c>
      <c r="BK187" s="2"/>
      <c r="BL187" s="2"/>
      <c r="BM187" s="2">
        <v>1211</v>
      </c>
      <c r="BN187" s="2">
        <v>0</v>
      </c>
      <c r="BO187" s="2" t="s">
        <v>3</v>
      </c>
      <c r="BP187" s="2">
        <v>0</v>
      </c>
      <c r="BQ187" s="2">
        <v>8</v>
      </c>
      <c r="BR187" s="2">
        <v>0</v>
      </c>
      <c r="BS187" s="2">
        <v>1</v>
      </c>
      <c r="BT187" s="2">
        <v>1</v>
      </c>
      <c r="BU187" s="2">
        <v>1</v>
      </c>
      <c r="BV187" s="2">
        <v>1</v>
      </c>
      <c r="BW187" s="2">
        <v>1</v>
      </c>
      <c r="BX187" s="2">
        <v>1</v>
      </c>
      <c r="BY187" s="2" t="s">
        <v>3</v>
      </c>
      <c r="BZ187" s="2">
        <v>0</v>
      </c>
      <c r="CA187" s="2">
        <v>0</v>
      </c>
      <c r="CB187" s="2"/>
      <c r="CC187" s="2"/>
      <c r="CD187" s="2"/>
      <c r="CE187" s="2">
        <v>0</v>
      </c>
      <c r="CF187" s="2">
        <v>0</v>
      </c>
      <c r="CG187" s="2">
        <v>0</v>
      </c>
      <c r="CH187" s="2">
        <v>42</v>
      </c>
      <c r="CI187" s="2">
        <v>0</v>
      </c>
      <c r="CJ187" s="2">
        <v>0</v>
      </c>
      <c r="CK187" s="2">
        <v>0</v>
      </c>
      <c r="CL187" s="2">
        <v>0</v>
      </c>
      <c r="CM187" s="2">
        <v>0</v>
      </c>
      <c r="CN187" s="2" t="s">
        <v>3</v>
      </c>
      <c r="CO187" s="2">
        <v>0</v>
      </c>
      <c r="CP187" s="2">
        <f t="shared" si="325"/>
        <v>0</v>
      </c>
      <c r="CQ187" s="2">
        <f t="shared" si="326"/>
        <v>0</v>
      </c>
      <c r="CR187" s="2">
        <f t="shared" si="327"/>
        <v>0</v>
      </c>
      <c r="CS187" s="2">
        <f t="shared" si="328"/>
        <v>0</v>
      </c>
      <c r="CT187" s="2">
        <f t="shared" si="329"/>
        <v>4198320</v>
      </c>
      <c r="CU187" s="2">
        <f t="shared" si="330"/>
        <v>0</v>
      </c>
      <c r="CV187" s="2">
        <f t="shared" si="331"/>
        <v>0</v>
      </c>
      <c r="CW187" s="2">
        <f t="shared" si="332"/>
        <v>0</v>
      </c>
      <c r="CX187" s="2">
        <f t="shared" si="333"/>
        <v>0</v>
      </c>
      <c r="CY187" s="2">
        <f t="shared" si="334"/>
        <v>0</v>
      </c>
      <c r="CZ187" s="2">
        <f t="shared" si="335"/>
        <v>0</v>
      </c>
      <c r="DA187" s="2"/>
      <c r="DB187" s="2"/>
      <c r="DC187" s="2" t="s">
        <v>3</v>
      </c>
      <c r="DD187" s="2" t="s">
        <v>3</v>
      </c>
      <c r="DE187" s="2" t="s">
        <v>3</v>
      </c>
      <c r="DF187" s="2" t="s">
        <v>3</v>
      </c>
      <c r="DG187" s="2" t="s">
        <v>3</v>
      </c>
      <c r="DH187" s="2" t="s">
        <v>3</v>
      </c>
      <c r="DI187" s="2" t="s">
        <v>3</v>
      </c>
      <c r="DJ187" s="2" t="s">
        <v>3</v>
      </c>
      <c r="DK187" s="2" t="s">
        <v>3</v>
      </c>
      <c r="DL187" s="2" t="s">
        <v>3</v>
      </c>
      <c r="DM187" s="2" t="s">
        <v>3</v>
      </c>
      <c r="DN187" s="2">
        <v>0</v>
      </c>
      <c r="DO187" s="2">
        <v>0</v>
      </c>
      <c r="DP187" s="2">
        <v>1</v>
      </c>
      <c r="DQ187" s="2">
        <v>1</v>
      </c>
      <c r="DR187" s="2"/>
      <c r="DS187" s="2"/>
      <c r="DT187" s="2"/>
      <c r="DU187" s="2">
        <v>1013</v>
      </c>
      <c r="DV187" s="2" t="s">
        <v>29</v>
      </c>
      <c r="DW187" s="2" t="s">
        <v>29</v>
      </c>
      <c r="DX187" s="2">
        <v>1</v>
      </c>
      <c r="DY187" s="2"/>
      <c r="DZ187" s="2"/>
      <c r="EA187" s="2"/>
      <c r="EB187" s="2"/>
      <c r="EC187" s="2"/>
      <c r="ED187" s="2"/>
      <c r="EE187" s="2">
        <v>58262974</v>
      </c>
      <c r="EF187" s="2">
        <v>8</v>
      </c>
      <c r="EG187" s="2" t="s">
        <v>30</v>
      </c>
      <c r="EH187" s="2">
        <v>0</v>
      </c>
      <c r="EI187" s="2" t="s">
        <v>3</v>
      </c>
      <c r="EJ187" s="2">
        <v>1</v>
      </c>
      <c r="EK187" s="2">
        <v>1211</v>
      </c>
      <c r="EL187" s="2" t="s">
        <v>31</v>
      </c>
      <c r="EM187" s="2" t="s">
        <v>32</v>
      </c>
      <c r="EN187" s="2"/>
      <c r="EO187" s="2" t="s">
        <v>3</v>
      </c>
      <c r="EP187" s="2"/>
      <c r="EQ187" s="2">
        <v>0</v>
      </c>
      <c r="ER187" s="2">
        <v>4198320</v>
      </c>
      <c r="ES187" s="2">
        <v>0</v>
      </c>
      <c r="ET187" s="2">
        <v>0</v>
      </c>
      <c r="EU187" s="2">
        <v>0</v>
      </c>
      <c r="EV187" s="2">
        <v>4198320</v>
      </c>
      <c r="EW187" s="2">
        <v>0</v>
      </c>
      <c r="EX187" s="2">
        <v>0</v>
      </c>
      <c r="EY187" s="2">
        <v>0</v>
      </c>
      <c r="EZ187" s="2"/>
      <c r="FA187" s="2"/>
      <c r="FB187" s="2"/>
      <c r="FC187" s="2"/>
      <c r="FD187" s="2"/>
      <c r="FE187" s="2"/>
      <c r="FF187" s="2"/>
      <c r="FG187" s="2"/>
      <c r="FH187" s="2"/>
      <c r="FI187" s="2"/>
      <c r="FJ187" s="2"/>
      <c r="FK187" s="2"/>
      <c r="FL187" s="2"/>
      <c r="FM187" s="2"/>
      <c r="FN187" s="2"/>
      <c r="FO187" s="2"/>
      <c r="FP187" s="2"/>
      <c r="FQ187" s="2">
        <v>0</v>
      </c>
      <c r="FR187" s="2">
        <f t="shared" si="336"/>
        <v>0</v>
      </c>
      <c r="FS187" s="2">
        <v>0</v>
      </c>
      <c r="FT187" s="2" t="s">
        <v>33</v>
      </c>
      <c r="FU187" s="2"/>
      <c r="FV187" s="2"/>
      <c r="FW187" s="2"/>
      <c r="FX187" s="2">
        <v>0</v>
      </c>
      <c r="FY187" s="2">
        <v>0</v>
      </c>
      <c r="FZ187" s="2"/>
      <c r="GA187" s="2" t="s">
        <v>3</v>
      </c>
      <c r="GB187" s="2"/>
      <c r="GC187" s="2"/>
      <c r="GD187" s="2">
        <v>1</v>
      </c>
      <c r="GE187" s="2"/>
      <c r="GF187" s="2">
        <v>2026250986</v>
      </c>
      <c r="GG187" s="2">
        <v>2</v>
      </c>
      <c r="GH187" s="2">
        <v>2</v>
      </c>
      <c r="GI187" s="2">
        <v>0</v>
      </c>
      <c r="GJ187" s="2">
        <v>0</v>
      </c>
      <c r="GK187" s="2">
        <v>0</v>
      </c>
      <c r="GL187" s="2">
        <f t="shared" si="337"/>
        <v>0</v>
      </c>
      <c r="GM187" s="2">
        <f t="shared" si="338"/>
        <v>0</v>
      </c>
      <c r="GN187" s="2">
        <f t="shared" si="339"/>
        <v>0</v>
      </c>
      <c r="GO187" s="2">
        <f t="shared" si="340"/>
        <v>0</v>
      </c>
      <c r="GP187" s="2">
        <f t="shared" si="341"/>
        <v>0</v>
      </c>
      <c r="GQ187" s="2"/>
      <c r="GR187" s="2">
        <v>0</v>
      </c>
      <c r="GS187" s="2">
        <v>4</v>
      </c>
      <c r="GT187" s="2">
        <v>0</v>
      </c>
      <c r="GU187" s="2" t="s">
        <v>3</v>
      </c>
      <c r="GV187" s="2">
        <f t="shared" si="342"/>
        <v>0</v>
      </c>
      <c r="GW187" s="2">
        <v>1</v>
      </c>
      <c r="GX187" s="2">
        <f t="shared" si="343"/>
        <v>0</v>
      </c>
      <c r="GY187" s="2"/>
      <c r="GZ187" s="2"/>
      <c r="HA187" s="2">
        <v>0</v>
      </c>
      <c r="HB187" s="2">
        <v>0</v>
      </c>
      <c r="HC187" s="2">
        <f t="shared" si="344"/>
        <v>0</v>
      </c>
      <c r="HD187" s="2"/>
      <c r="HE187" s="2"/>
      <c r="HF187" s="2"/>
      <c r="HG187" s="2"/>
      <c r="HH187" s="2"/>
      <c r="HI187" s="2"/>
      <c r="HJ187" s="2"/>
      <c r="HK187" s="2"/>
      <c r="HL187" s="2"/>
      <c r="HM187" s="2"/>
      <c r="HN187" s="2"/>
      <c r="HO187" s="2"/>
      <c r="HP187" s="2"/>
      <c r="HQ187" s="2"/>
      <c r="HR187" s="2"/>
      <c r="HS187" s="2"/>
      <c r="HT187" s="2"/>
      <c r="HU187" s="2"/>
      <c r="HV187" s="2"/>
      <c r="HW187" s="2"/>
      <c r="HX187" s="2"/>
      <c r="HY187" s="2"/>
      <c r="HZ187" s="2"/>
      <c r="IA187" s="2"/>
      <c r="IB187" s="2"/>
      <c r="IC187" s="2"/>
      <c r="ID187" s="2"/>
      <c r="IE187" s="2"/>
      <c r="IF187" s="2"/>
      <c r="IG187" s="2"/>
      <c r="IH187" s="2"/>
      <c r="II187" s="2"/>
      <c r="IJ187" s="2"/>
      <c r="IK187" s="2">
        <v>0</v>
      </c>
      <c r="IL187" s="2"/>
      <c r="IM187" s="2"/>
      <c r="IN187" s="2"/>
      <c r="IO187" s="2"/>
      <c r="IP187" s="2"/>
      <c r="IQ187" s="2"/>
      <c r="IR187" s="2"/>
      <c r="IS187" s="2"/>
      <c r="IT187" s="2"/>
      <c r="IU187" s="2"/>
    </row>
    <row r="188" spans="1:255" x14ac:dyDescent="0.2">
      <c r="A188">
        <v>17</v>
      </c>
      <c r="B188">
        <v>1</v>
      </c>
      <c r="E188" t="s">
        <v>216</v>
      </c>
      <c r="F188" t="s">
        <v>217</v>
      </c>
      <c r="G188" t="s">
        <v>218</v>
      </c>
      <c r="H188" t="s">
        <v>29</v>
      </c>
      <c r="I188">
        <v>0</v>
      </c>
      <c r="J188">
        <v>0</v>
      </c>
      <c r="L188">
        <v>1</v>
      </c>
      <c r="M188">
        <v>0</v>
      </c>
      <c r="N188">
        <f t="shared" si="304"/>
        <v>1</v>
      </c>
      <c r="O188">
        <f t="shared" si="305"/>
        <v>0</v>
      </c>
      <c r="P188">
        <f t="shared" si="306"/>
        <v>0</v>
      </c>
      <c r="Q188">
        <f t="shared" si="307"/>
        <v>0</v>
      </c>
      <c r="R188">
        <f t="shared" si="308"/>
        <v>0</v>
      </c>
      <c r="S188">
        <f t="shared" si="309"/>
        <v>0</v>
      </c>
      <c r="T188">
        <f t="shared" si="310"/>
        <v>0</v>
      </c>
      <c r="U188">
        <f t="shared" si="311"/>
        <v>0</v>
      </c>
      <c r="V188">
        <f t="shared" si="312"/>
        <v>0</v>
      </c>
      <c r="W188">
        <f t="shared" si="313"/>
        <v>0</v>
      </c>
      <c r="X188">
        <f t="shared" si="314"/>
        <v>0</v>
      </c>
      <c r="Y188">
        <f t="shared" si="315"/>
        <v>0</v>
      </c>
      <c r="AA188">
        <v>58262851</v>
      </c>
      <c r="AB188">
        <f t="shared" si="316"/>
        <v>4198320</v>
      </c>
      <c r="AC188">
        <f t="shared" si="317"/>
        <v>0</v>
      </c>
      <c r="AD188">
        <f t="shared" si="318"/>
        <v>0</v>
      </c>
      <c r="AE188">
        <f t="shared" si="319"/>
        <v>0</v>
      </c>
      <c r="AF188">
        <f t="shared" si="320"/>
        <v>4198320</v>
      </c>
      <c r="AG188">
        <f t="shared" si="321"/>
        <v>0</v>
      </c>
      <c r="AH188">
        <f t="shared" si="322"/>
        <v>0</v>
      </c>
      <c r="AI188">
        <f t="shared" si="323"/>
        <v>0</v>
      </c>
      <c r="AJ188">
        <f t="shared" si="324"/>
        <v>0</v>
      </c>
      <c r="AK188">
        <v>4198320</v>
      </c>
      <c r="AL188">
        <v>0</v>
      </c>
      <c r="AM188">
        <v>0</v>
      </c>
      <c r="AN188">
        <v>0</v>
      </c>
      <c r="AO188">
        <v>4198320</v>
      </c>
      <c r="AP188">
        <v>0</v>
      </c>
      <c r="AQ188">
        <v>0</v>
      </c>
      <c r="AR188">
        <v>0</v>
      </c>
      <c r="AS188">
        <v>0</v>
      </c>
      <c r="AT188">
        <v>0</v>
      </c>
      <c r="AU188">
        <v>0</v>
      </c>
      <c r="AV188">
        <v>1</v>
      </c>
      <c r="AW188">
        <v>1</v>
      </c>
      <c r="AZ188">
        <v>1</v>
      </c>
      <c r="BA188">
        <v>1</v>
      </c>
      <c r="BB188">
        <v>1</v>
      </c>
      <c r="BC188">
        <v>1</v>
      </c>
      <c r="BD188" t="s">
        <v>3</v>
      </c>
      <c r="BE188" t="s">
        <v>3</v>
      </c>
      <c r="BF188" t="s">
        <v>3</v>
      </c>
      <c r="BG188" t="s">
        <v>3</v>
      </c>
      <c r="BH188">
        <v>0</v>
      </c>
      <c r="BI188">
        <v>1</v>
      </c>
      <c r="BJ188" t="s">
        <v>3</v>
      </c>
      <c r="BM188">
        <v>1211</v>
      </c>
      <c r="BN188">
        <v>0</v>
      </c>
      <c r="BO188" t="s">
        <v>3</v>
      </c>
      <c r="BP188">
        <v>0</v>
      </c>
      <c r="BQ188">
        <v>8</v>
      </c>
      <c r="BR188">
        <v>0</v>
      </c>
      <c r="BS188">
        <v>1</v>
      </c>
      <c r="BT188">
        <v>1</v>
      </c>
      <c r="BU188">
        <v>1</v>
      </c>
      <c r="BV188">
        <v>1</v>
      </c>
      <c r="BW188">
        <v>1</v>
      </c>
      <c r="BX188">
        <v>1</v>
      </c>
      <c r="BY188" t="s">
        <v>3</v>
      </c>
      <c r="BZ188">
        <v>0</v>
      </c>
      <c r="CA188">
        <v>0</v>
      </c>
      <c r="CE188">
        <v>0</v>
      </c>
      <c r="CF188">
        <v>0</v>
      </c>
      <c r="CG188">
        <v>0</v>
      </c>
      <c r="CH188">
        <v>42</v>
      </c>
      <c r="CI188">
        <v>0</v>
      </c>
      <c r="CJ188">
        <v>0</v>
      </c>
      <c r="CK188">
        <v>0</v>
      </c>
      <c r="CL188">
        <v>0</v>
      </c>
      <c r="CM188">
        <v>0</v>
      </c>
      <c r="CN188" t="s">
        <v>3</v>
      </c>
      <c r="CO188">
        <v>0</v>
      </c>
      <c r="CP188">
        <f t="shared" si="325"/>
        <v>0</v>
      </c>
      <c r="CQ188">
        <f t="shared" si="326"/>
        <v>0</v>
      </c>
      <c r="CR188">
        <f t="shared" si="327"/>
        <v>0</v>
      </c>
      <c r="CS188">
        <f t="shared" si="328"/>
        <v>0</v>
      </c>
      <c r="CT188">
        <f t="shared" si="329"/>
        <v>4198320</v>
      </c>
      <c r="CU188">
        <f t="shared" si="330"/>
        <v>0</v>
      </c>
      <c r="CV188">
        <f t="shared" si="331"/>
        <v>0</v>
      </c>
      <c r="CW188">
        <f t="shared" si="332"/>
        <v>0</v>
      </c>
      <c r="CX188">
        <f t="shared" si="333"/>
        <v>0</v>
      </c>
      <c r="CY188">
        <f t="shared" si="334"/>
        <v>0</v>
      </c>
      <c r="CZ188">
        <f t="shared" si="335"/>
        <v>0</v>
      </c>
      <c r="DC188" t="s">
        <v>3</v>
      </c>
      <c r="DD188" t="s">
        <v>3</v>
      </c>
      <c r="DE188" t="s">
        <v>3</v>
      </c>
      <c r="DF188" t="s">
        <v>3</v>
      </c>
      <c r="DG188" t="s">
        <v>3</v>
      </c>
      <c r="DH188" t="s">
        <v>3</v>
      </c>
      <c r="DI188" t="s">
        <v>3</v>
      </c>
      <c r="DJ188" t="s">
        <v>3</v>
      </c>
      <c r="DK188" t="s">
        <v>3</v>
      </c>
      <c r="DL188" t="s">
        <v>3</v>
      </c>
      <c r="DM188" t="s">
        <v>3</v>
      </c>
      <c r="DN188">
        <v>0</v>
      </c>
      <c r="DO188">
        <v>0</v>
      </c>
      <c r="DP188">
        <v>1</v>
      </c>
      <c r="DQ188">
        <v>1</v>
      </c>
      <c r="DU188">
        <v>1013</v>
      </c>
      <c r="DV188" t="s">
        <v>29</v>
      </c>
      <c r="DW188" t="s">
        <v>29</v>
      </c>
      <c r="DX188">
        <v>1</v>
      </c>
      <c r="EE188">
        <v>58262974</v>
      </c>
      <c r="EF188">
        <v>8</v>
      </c>
      <c r="EG188" t="s">
        <v>30</v>
      </c>
      <c r="EH188">
        <v>0</v>
      </c>
      <c r="EI188" t="s">
        <v>3</v>
      </c>
      <c r="EJ188">
        <v>1</v>
      </c>
      <c r="EK188">
        <v>1211</v>
      </c>
      <c r="EL188" t="s">
        <v>31</v>
      </c>
      <c r="EM188" t="s">
        <v>32</v>
      </c>
      <c r="EO188" t="s">
        <v>3</v>
      </c>
      <c r="EQ188">
        <v>0</v>
      </c>
      <c r="ER188">
        <v>4198320</v>
      </c>
      <c r="ES188">
        <v>0</v>
      </c>
      <c r="ET188">
        <v>0</v>
      </c>
      <c r="EU188">
        <v>0</v>
      </c>
      <c r="EV188">
        <v>4198320</v>
      </c>
      <c r="EW188">
        <v>0</v>
      </c>
      <c r="EX188">
        <v>0</v>
      </c>
      <c r="EY188">
        <v>0</v>
      </c>
      <c r="FQ188">
        <v>0</v>
      </c>
      <c r="FR188">
        <f t="shared" si="336"/>
        <v>0</v>
      </c>
      <c r="FS188">
        <v>0</v>
      </c>
      <c r="FT188" t="s">
        <v>33</v>
      </c>
      <c r="FX188">
        <v>0</v>
      </c>
      <c r="FY188">
        <v>0</v>
      </c>
      <c r="GA188" t="s">
        <v>3</v>
      </c>
      <c r="GD188">
        <v>1</v>
      </c>
      <c r="GF188">
        <v>2026250986</v>
      </c>
      <c r="GG188">
        <v>2</v>
      </c>
      <c r="GH188">
        <v>2</v>
      </c>
      <c r="GI188">
        <v>0</v>
      </c>
      <c r="GJ188">
        <v>0</v>
      </c>
      <c r="GK188">
        <v>0</v>
      </c>
      <c r="GL188">
        <f t="shared" si="337"/>
        <v>0</v>
      </c>
      <c r="GM188">
        <f t="shared" si="338"/>
        <v>0</v>
      </c>
      <c r="GN188">
        <f t="shared" si="339"/>
        <v>0</v>
      </c>
      <c r="GO188">
        <f t="shared" si="340"/>
        <v>0</v>
      </c>
      <c r="GP188">
        <f t="shared" si="341"/>
        <v>0</v>
      </c>
      <c r="GR188">
        <v>0</v>
      </c>
      <c r="GS188">
        <v>4</v>
      </c>
      <c r="GT188">
        <v>0</v>
      </c>
      <c r="GU188" t="s">
        <v>3</v>
      </c>
      <c r="GV188">
        <f t="shared" si="342"/>
        <v>0</v>
      </c>
      <c r="GW188">
        <v>1</v>
      </c>
      <c r="GX188">
        <f t="shared" si="343"/>
        <v>0</v>
      </c>
      <c r="HA188">
        <v>0</v>
      </c>
      <c r="HB188">
        <v>0</v>
      </c>
      <c r="HC188">
        <f t="shared" si="344"/>
        <v>0</v>
      </c>
      <c r="IK188">
        <v>0</v>
      </c>
    </row>
    <row r="189" spans="1:255" x14ac:dyDescent="0.2">
      <c r="A189" s="2">
        <v>17</v>
      </c>
      <c r="B189" s="2">
        <v>1</v>
      </c>
      <c r="C189" s="2"/>
      <c r="D189" s="2"/>
      <c r="E189" s="2" t="s">
        <v>219</v>
      </c>
      <c r="F189" s="2" t="s">
        <v>220</v>
      </c>
      <c r="G189" s="2" t="s">
        <v>221</v>
      </c>
      <c r="H189" s="2" t="s">
        <v>29</v>
      </c>
      <c r="I189" s="2">
        <v>0</v>
      </c>
      <c r="J189" s="2">
        <v>0</v>
      </c>
      <c r="K189" s="2"/>
      <c r="L189" s="2">
        <v>1</v>
      </c>
      <c r="M189" s="2">
        <v>0</v>
      </c>
      <c r="N189" s="2">
        <f t="shared" si="304"/>
        <v>1</v>
      </c>
      <c r="O189" s="2">
        <f t="shared" si="305"/>
        <v>0</v>
      </c>
      <c r="P189" s="2">
        <f t="shared" si="306"/>
        <v>0</v>
      </c>
      <c r="Q189" s="2">
        <f t="shared" si="307"/>
        <v>0</v>
      </c>
      <c r="R189" s="2">
        <f t="shared" si="308"/>
        <v>0</v>
      </c>
      <c r="S189" s="2">
        <f t="shared" si="309"/>
        <v>0</v>
      </c>
      <c r="T189" s="2">
        <f t="shared" si="310"/>
        <v>0</v>
      </c>
      <c r="U189" s="2">
        <f t="shared" si="311"/>
        <v>0</v>
      </c>
      <c r="V189" s="2">
        <f t="shared" si="312"/>
        <v>0</v>
      </c>
      <c r="W189" s="2">
        <f t="shared" si="313"/>
        <v>0</v>
      </c>
      <c r="X189" s="2">
        <f t="shared" si="314"/>
        <v>0</v>
      </c>
      <c r="Y189" s="2">
        <f t="shared" si="315"/>
        <v>0</v>
      </c>
      <c r="Z189" s="2"/>
      <c r="AA189" s="2">
        <v>58262852</v>
      </c>
      <c r="AB189" s="2">
        <f t="shared" si="316"/>
        <v>6371328</v>
      </c>
      <c r="AC189" s="2">
        <f t="shared" si="317"/>
        <v>0</v>
      </c>
      <c r="AD189" s="2">
        <f t="shared" si="318"/>
        <v>0</v>
      </c>
      <c r="AE189" s="2">
        <f t="shared" si="319"/>
        <v>0</v>
      </c>
      <c r="AF189" s="2">
        <f t="shared" si="320"/>
        <v>6371328</v>
      </c>
      <c r="AG189" s="2">
        <f t="shared" si="321"/>
        <v>0</v>
      </c>
      <c r="AH189" s="2">
        <f t="shared" si="322"/>
        <v>0</v>
      </c>
      <c r="AI189" s="2">
        <f t="shared" si="323"/>
        <v>0</v>
      </c>
      <c r="AJ189" s="2">
        <f t="shared" si="324"/>
        <v>0</v>
      </c>
      <c r="AK189" s="2">
        <v>6371328</v>
      </c>
      <c r="AL189" s="2">
        <v>0</v>
      </c>
      <c r="AM189" s="2">
        <v>0</v>
      </c>
      <c r="AN189" s="2">
        <v>0</v>
      </c>
      <c r="AO189" s="2">
        <v>6371328</v>
      </c>
      <c r="AP189" s="2">
        <v>0</v>
      </c>
      <c r="AQ189" s="2">
        <v>0</v>
      </c>
      <c r="AR189" s="2">
        <v>0</v>
      </c>
      <c r="AS189" s="2">
        <v>0</v>
      </c>
      <c r="AT189" s="2">
        <v>0</v>
      </c>
      <c r="AU189" s="2">
        <v>0</v>
      </c>
      <c r="AV189" s="2">
        <v>1</v>
      </c>
      <c r="AW189" s="2">
        <v>1</v>
      </c>
      <c r="AX189" s="2"/>
      <c r="AY189" s="2"/>
      <c r="AZ189" s="2">
        <v>1</v>
      </c>
      <c r="BA189" s="2">
        <v>1</v>
      </c>
      <c r="BB189" s="2">
        <v>1</v>
      </c>
      <c r="BC189" s="2">
        <v>1</v>
      </c>
      <c r="BD189" s="2" t="s">
        <v>3</v>
      </c>
      <c r="BE189" s="2" t="s">
        <v>3</v>
      </c>
      <c r="BF189" s="2" t="s">
        <v>3</v>
      </c>
      <c r="BG189" s="2" t="s">
        <v>3</v>
      </c>
      <c r="BH189" s="2">
        <v>0</v>
      </c>
      <c r="BI189" s="2">
        <v>1</v>
      </c>
      <c r="BJ189" s="2" t="s">
        <v>3</v>
      </c>
      <c r="BK189" s="2"/>
      <c r="BL189" s="2"/>
      <c r="BM189" s="2">
        <v>1211</v>
      </c>
      <c r="BN189" s="2">
        <v>0</v>
      </c>
      <c r="BO189" s="2" t="s">
        <v>3</v>
      </c>
      <c r="BP189" s="2">
        <v>0</v>
      </c>
      <c r="BQ189" s="2">
        <v>8</v>
      </c>
      <c r="BR189" s="2">
        <v>0</v>
      </c>
      <c r="BS189" s="2">
        <v>1</v>
      </c>
      <c r="BT189" s="2">
        <v>1</v>
      </c>
      <c r="BU189" s="2">
        <v>1</v>
      </c>
      <c r="BV189" s="2">
        <v>1</v>
      </c>
      <c r="BW189" s="2">
        <v>1</v>
      </c>
      <c r="BX189" s="2">
        <v>1</v>
      </c>
      <c r="BY189" s="2" t="s">
        <v>3</v>
      </c>
      <c r="BZ189" s="2">
        <v>0</v>
      </c>
      <c r="CA189" s="2">
        <v>0</v>
      </c>
      <c r="CB189" s="2"/>
      <c r="CC189" s="2"/>
      <c r="CD189" s="2"/>
      <c r="CE189" s="2">
        <v>0</v>
      </c>
      <c r="CF189" s="2">
        <v>0</v>
      </c>
      <c r="CG189" s="2">
        <v>0</v>
      </c>
      <c r="CH189" s="2">
        <v>43</v>
      </c>
      <c r="CI189" s="2">
        <v>0</v>
      </c>
      <c r="CJ189" s="2">
        <v>0</v>
      </c>
      <c r="CK189" s="2">
        <v>0</v>
      </c>
      <c r="CL189" s="2">
        <v>0</v>
      </c>
      <c r="CM189" s="2">
        <v>0</v>
      </c>
      <c r="CN189" s="2" t="s">
        <v>3</v>
      </c>
      <c r="CO189" s="2">
        <v>0</v>
      </c>
      <c r="CP189" s="2">
        <f t="shared" si="325"/>
        <v>0</v>
      </c>
      <c r="CQ189" s="2">
        <f t="shared" si="326"/>
        <v>0</v>
      </c>
      <c r="CR189" s="2">
        <f t="shared" si="327"/>
        <v>0</v>
      </c>
      <c r="CS189" s="2">
        <f t="shared" si="328"/>
        <v>0</v>
      </c>
      <c r="CT189" s="2">
        <f t="shared" si="329"/>
        <v>6371328</v>
      </c>
      <c r="CU189" s="2">
        <f t="shared" si="330"/>
        <v>0</v>
      </c>
      <c r="CV189" s="2">
        <f t="shared" si="331"/>
        <v>0</v>
      </c>
      <c r="CW189" s="2">
        <f t="shared" si="332"/>
        <v>0</v>
      </c>
      <c r="CX189" s="2">
        <f t="shared" si="333"/>
        <v>0</v>
      </c>
      <c r="CY189" s="2">
        <f t="shared" si="334"/>
        <v>0</v>
      </c>
      <c r="CZ189" s="2">
        <f t="shared" si="335"/>
        <v>0</v>
      </c>
      <c r="DA189" s="2"/>
      <c r="DB189" s="2"/>
      <c r="DC189" s="2" t="s">
        <v>3</v>
      </c>
      <c r="DD189" s="2" t="s">
        <v>3</v>
      </c>
      <c r="DE189" s="2" t="s">
        <v>3</v>
      </c>
      <c r="DF189" s="2" t="s">
        <v>3</v>
      </c>
      <c r="DG189" s="2" t="s">
        <v>3</v>
      </c>
      <c r="DH189" s="2" t="s">
        <v>3</v>
      </c>
      <c r="DI189" s="2" t="s">
        <v>3</v>
      </c>
      <c r="DJ189" s="2" t="s">
        <v>3</v>
      </c>
      <c r="DK189" s="2" t="s">
        <v>3</v>
      </c>
      <c r="DL189" s="2" t="s">
        <v>3</v>
      </c>
      <c r="DM189" s="2" t="s">
        <v>3</v>
      </c>
      <c r="DN189" s="2">
        <v>0</v>
      </c>
      <c r="DO189" s="2">
        <v>0</v>
      </c>
      <c r="DP189" s="2">
        <v>1</v>
      </c>
      <c r="DQ189" s="2">
        <v>1</v>
      </c>
      <c r="DR189" s="2"/>
      <c r="DS189" s="2"/>
      <c r="DT189" s="2"/>
      <c r="DU189" s="2">
        <v>1013</v>
      </c>
      <c r="DV189" s="2" t="s">
        <v>29</v>
      </c>
      <c r="DW189" s="2" t="s">
        <v>29</v>
      </c>
      <c r="DX189" s="2">
        <v>1</v>
      </c>
      <c r="DY189" s="2"/>
      <c r="DZ189" s="2"/>
      <c r="EA189" s="2"/>
      <c r="EB189" s="2"/>
      <c r="EC189" s="2"/>
      <c r="ED189" s="2"/>
      <c r="EE189" s="2">
        <v>58262974</v>
      </c>
      <c r="EF189" s="2">
        <v>8</v>
      </c>
      <c r="EG189" s="2" t="s">
        <v>30</v>
      </c>
      <c r="EH189" s="2">
        <v>0</v>
      </c>
      <c r="EI189" s="2" t="s">
        <v>3</v>
      </c>
      <c r="EJ189" s="2">
        <v>1</v>
      </c>
      <c r="EK189" s="2">
        <v>1211</v>
      </c>
      <c r="EL189" s="2" t="s">
        <v>31</v>
      </c>
      <c r="EM189" s="2" t="s">
        <v>32</v>
      </c>
      <c r="EN189" s="2"/>
      <c r="EO189" s="2" t="s">
        <v>3</v>
      </c>
      <c r="EP189" s="2"/>
      <c r="EQ189" s="2">
        <v>0</v>
      </c>
      <c r="ER189" s="2">
        <v>6371328</v>
      </c>
      <c r="ES189" s="2">
        <v>0</v>
      </c>
      <c r="ET189" s="2">
        <v>0</v>
      </c>
      <c r="EU189" s="2">
        <v>0</v>
      </c>
      <c r="EV189" s="2">
        <v>6371328</v>
      </c>
      <c r="EW189" s="2">
        <v>0</v>
      </c>
      <c r="EX189" s="2">
        <v>0</v>
      </c>
      <c r="EY189" s="2">
        <v>0</v>
      </c>
      <c r="EZ189" s="2"/>
      <c r="FA189" s="2"/>
      <c r="FB189" s="2"/>
      <c r="FC189" s="2"/>
      <c r="FD189" s="2"/>
      <c r="FE189" s="2"/>
      <c r="FF189" s="2"/>
      <c r="FG189" s="2"/>
      <c r="FH189" s="2"/>
      <c r="FI189" s="2"/>
      <c r="FJ189" s="2"/>
      <c r="FK189" s="2"/>
      <c r="FL189" s="2"/>
      <c r="FM189" s="2"/>
      <c r="FN189" s="2"/>
      <c r="FO189" s="2"/>
      <c r="FP189" s="2"/>
      <c r="FQ189" s="2">
        <v>0</v>
      </c>
      <c r="FR189" s="2">
        <f t="shared" si="336"/>
        <v>0</v>
      </c>
      <c r="FS189" s="2">
        <v>0</v>
      </c>
      <c r="FT189" s="2" t="s">
        <v>33</v>
      </c>
      <c r="FU189" s="2"/>
      <c r="FV189" s="2"/>
      <c r="FW189" s="2"/>
      <c r="FX189" s="2">
        <v>0</v>
      </c>
      <c r="FY189" s="2">
        <v>0</v>
      </c>
      <c r="FZ189" s="2"/>
      <c r="GA189" s="2" t="s">
        <v>3</v>
      </c>
      <c r="GB189" s="2"/>
      <c r="GC189" s="2"/>
      <c r="GD189" s="2">
        <v>1</v>
      </c>
      <c r="GE189" s="2"/>
      <c r="GF189" s="2">
        <v>600713303</v>
      </c>
      <c r="GG189" s="2">
        <v>2</v>
      </c>
      <c r="GH189" s="2">
        <v>2</v>
      </c>
      <c r="GI189" s="2">
        <v>0</v>
      </c>
      <c r="GJ189" s="2">
        <v>0</v>
      </c>
      <c r="GK189" s="2">
        <v>0</v>
      </c>
      <c r="GL189" s="2">
        <f t="shared" si="337"/>
        <v>0</v>
      </c>
      <c r="GM189" s="2">
        <f t="shared" si="338"/>
        <v>0</v>
      </c>
      <c r="GN189" s="2">
        <f t="shared" si="339"/>
        <v>0</v>
      </c>
      <c r="GO189" s="2">
        <f t="shared" si="340"/>
        <v>0</v>
      </c>
      <c r="GP189" s="2">
        <f t="shared" si="341"/>
        <v>0</v>
      </c>
      <c r="GQ189" s="2"/>
      <c r="GR189" s="2">
        <v>0</v>
      </c>
      <c r="GS189" s="2">
        <v>4</v>
      </c>
      <c r="GT189" s="2">
        <v>0</v>
      </c>
      <c r="GU189" s="2" t="s">
        <v>3</v>
      </c>
      <c r="GV189" s="2">
        <f t="shared" si="342"/>
        <v>0</v>
      </c>
      <c r="GW189" s="2">
        <v>1</v>
      </c>
      <c r="GX189" s="2">
        <f t="shared" si="343"/>
        <v>0</v>
      </c>
      <c r="GY189" s="2"/>
      <c r="GZ189" s="2"/>
      <c r="HA189" s="2">
        <v>0</v>
      </c>
      <c r="HB189" s="2">
        <v>0</v>
      </c>
      <c r="HC189" s="2">
        <f t="shared" si="344"/>
        <v>0</v>
      </c>
      <c r="HD189" s="2"/>
      <c r="HE189" s="2"/>
      <c r="HF189" s="2"/>
      <c r="HG189" s="2"/>
      <c r="HH189" s="2"/>
      <c r="HI189" s="2"/>
      <c r="HJ189" s="2"/>
      <c r="HK189" s="2"/>
      <c r="HL189" s="2"/>
      <c r="HM189" s="2"/>
      <c r="HN189" s="2"/>
      <c r="HO189" s="2"/>
      <c r="HP189" s="2"/>
      <c r="HQ189" s="2"/>
      <c r="HR189" s="2"/>
      <c r="HS189" s="2"/>
      <c r="HT189" s="2"/>
      <c r="HU189" s="2"/>
      <c r="HV189" s="2"/>
      <c r="HW189" s="2"/>
      <c r="HX189" s="2"/>
      <c r="HY189" s="2"/>
      <c r="HZ189" s="2"/>
      <c r="IA189" s="2"/>
      <c r="IB189" s="2"/>
      <c r="IC189" s="2"/>
      <c r="ID189" s="2"/>
      <c r="IE189" s="2"/>
      <c r="IF189" s="2"/>
      <c r="IG189" s="2"/>
      <c r="IH189" s="2"/>
      <c r="II189" s="2"/>
      <c r="IJ189" s="2"/>
      <c r="IK189" s="2">
        <v>0</v>
      </c>
      <c r="IL189" s="2"/>
      <c r="IM189" s="2"/>
      <c r="IN189" s="2"/>
      <c r="IO189" s="2"/>
      <c r="IP189" s="2"/>
      <c r="IQ189" s="2"/>
      <c r="IR189" s="2"/>
      <c r="IS189" s="2"/>
      <c r="IT189" s="2"/>
      <c r="IU189" s="2"/>
    </row>
    <row r="190" spans="1:255" x14ac:dyDescent="0.2">
      <c r="A190">
        <v>17</v>
      </c>
      <c r="B190">
        <v>1</v>
      </c>
      <c r="E190" t="s">
        <v>219</v>
      </c>
      <c r="F190" t="s">
        <v>220</v>
      </c>
      <c r="G190" t="s">
        <v>221</v>
      </c>
      <c r="H190" t="s">
        <v>29</v>
      </c>
      <c r="I190">
        <v>0</v>
      </c>
      <c r="J190">
        <v>0</v>
      </c>
      <c r="L190">
        <v>1</v>
      </c>
      <c r="M190">
        <v>0</v>
      </c>
      <c r="N190">
        <f t="shared" si="304"/>
        <v>1</v>
      </c>
      <c r="O190">
        <f t="shared" si="305"/>
        <v>0</v>
      </c>
      <c r="P190">
        <f t="shared" si="306"/>
        <v>0</v>
      </c>
      <c r="Q190">
        <f t="shared" si="307"/>
        <v>0</v>
      </c>
      <c r="R190">
        <f t="shared" si="308"/>
        <v>0</v>
      </c>
      <c r="S190">
        <f t="shared" si="309"/>
        <v>0</v>
      </c>
      <c r="T190">
        <f t="shared" si="310"/>
        <v>0</v>
      </c>
      <c r="U190">
        <f t="shared" si="311"/>
        <v>0</v>
      </c>
      <c r="V190">
        <f t="shared" si="312"/>
        <v>0</v>
      </c>
      <c r="W190">
        <f t="shared" si="313"/>
        <v>0</v>
      </c>
      <c r="X190">
        <f t="shared" si="314"/>
        <v>0</v>
      </c>
      <c r="Y190">
        <f t="shared" si="315"/>
        <v>0</v>
      </c>
      <c r="AA190">
        <v>58262851</v>
      </c>
      <c r="AB190">
        <f t="shared" si="316"/>
        <v>6371328</v>
      </c>
      <c r="AC190">
        <f t="shared" si="317"/>
        <v>0</v>
      </c>
      <c r="AD190">
        <f t="shared" si="318"/>
        <v>0</v>
      </c>
      <c r="AE190">
        <f t="shared" si="319"/>
        <v>0</v>
      </c>
      <c r="AF190">
        <f t="shared" si="320"/>
        <v>6371328</v>
      </c>
      <c r="AG190">
        <f t="shared" si="321"/>
        <v>0</v>
      </c>
      <c r="AH190">
        <f t="shared" si="322"/>
        <v>0</v>
      </c>
      <c r="AI190">
        <f t="shared" si="323"/>
        <v>0</v>
      </c>
      <c r="AJ190">
        <f t="shared" si="324"/>
        <v>0</v>
      </c>
      <c r="AK190">
        <v>6371328</v>
      </c>
      <c r="AL190">
        <v>0</v>
      </c>
      <c r="AM190">
        <v>0</v>
      </c>
      <c r="AN190">
        <v>0</v>
      </c>
      <c r="AO190">
        <v>6371328</v>
      </c>
      <c r="AP190">
        <v>0</v>
      </c>
      <c r="AQ190">
        <v>0</v>
      </c>
      <c r="AR190">
        <v>0</v>
      </c>
      <c r="AS190">
        <v>0</v>
      </c>
      <c r="AT190">
        <v>0</v>
      </c>
      <c r="AU190">
        <v>0</v>
      </c>
      <c r="AV190">
        <v>1</v>
      </c>
      <c r="AW190">
        <v>1</v>
      </c>
      <c r="AZ190">
        <v>1</v>
      </c>
      <c r="BA190">
        <v>1</v>
      </c>
      <c r="BB190">
        <v>1</v>
      </c>
      <c r="BC190">
        <v>1</v>
      </c>
      <c r="BD190" t="s">
        <v>3</v>
      </c>
      <c r="BE190" t="s">
        <v>3</v>
      </c>
      <c r="BF190" t="s">
        <v>3</v>
      </c>
      <c r="BG190" t="s">
        <v>3</v>
      </c>
      <c r="BH190">
        <v>0</v>
      </c>
      <c r="BI190">
        <v>1</v>
      </c>
      <c r="BJ190" t="s">
        <v>3</v>
      </c>
      <c r="BM190">
        <v>1211</v>
      </c>
      <c r="BN190">
        <v>0</v>
      </c>
      <c r="BO190" t="s">
        <v>3</v>
      </c>
      <c r="BP190">
        <v>0</v>
      </c>
      <c r="BQ190">
        <v>8</v>
      </c>
      <c r="BR190">
        <v>0</v>
      </c>
      <c r="BS190">
        <v>1</v>
      </c>
      <c r="BT190">
        <v>1</v>
      </c>
      <c r="BU190">
        <v>1</v>
      </c>
      <c r="BV190">
        <v>1</v>
      </c>
      <c r="BW190">
        <v>1</v>
      </c>
      <c r="BX190">
        <v>1</v>
      </c>
      <c r="BY190" t="s">
        <v>3</v>
      </c>
      <c r="BZ190">
        <v>0</v>
      </c>
      <c r="CA190">
        <v>0</v>
      </c>
      <c r="CE190">
        <v>0</v>
      </c>
      <c r="CF190">
        <v>0</v>
      </c>
      <c r="CG190">
        <v>0</v>
      </c>
      <c r="CH190">
        <v>43</v>
      </c>
      <c r="CI190">
        <v>0</v>
      </c>
      <c r="CJ190">
        <v>0</v>
      </c>
      <c r="CK190">
        <v>0</v>
      </c>
      <c r="CL190">
        <v>0</v>
      </c>
      <c r="CM190">
        <v>0</v>
      </c>
      <c r="CN190" t="s">
        <v>3</v>
      </c>
      <c r="CO190">
        <v>0</v>
      </c>
      <c r="CP190">
        <f t="shared" si="325"/>
        <v>0</v>
      </c>
      <c r="CQ190">
        <f t="shared" si="326"/>
        <v>0</v>
      </c>
      <c r="CR190">
        <f t="shared" si="327"/>
        <v>0</v>
      </c>
      <c r="CS190">
        <f t="shared" si="328"/>
        <v>0</v>
      </c>
      <c r="CT190">
        <f t="shared" si="329"/>
        <v>6371328</v>
      </c>
      <c r="CU190">
        <f t="shared" si="330"/>
        <v>0</v>
      </c>
      <c r="CV190">
        <f t="shared" si="331"/>
        <v>0</v>
      </c>
      <c r="CW190">
        <f t="shared" si="332"/>
        <v>0</v>
      </c>
      <c r="CX190">
        <f t="shared" si="333"/>
        <v>0</v>
      </c>
      <c r="CY190">
        <f t="shared" si="334"/>
        <v>0</v>
      </c>
      <c r="CZ190">
        <f t="shared" si="335"/>
        <v>0</v>
      </c>
      <c r="DC190" t="s">
        <v>3</v>
      </c>
      <c r="DD190" t="s">
        <v>3</v>
      </c>
      <c r="DE190" t="s">
        <v>3</v>
      </c>
      <c r="DF190" t="s">
        <v>3</v>
      </c>
      <c r="DG190" t="s">
        <v>3</v>
      </c>
      <c r="DH190" t="s">
        <v>3</v>
      </c>
      <c r="DI190" t="s">
        <v>3</v>
      </c>
      <c r="DJ190" t="s">
        <v>3</v>
      </c>
      <c r="DK190" t="s">
        <v>3</v>
      </c>
      <c r="DL190" t="s">
        <v>3</v>
      </c>
      <c r="DM190" t="s">
        <v>3</v>
      </c>
      <c r="DN190">
        <v>0</v>
      </c>
      <c r="DO190">
        <v>0</v>
      </c>
      <c r="DP190">
        <v>1</v>
      </c>
      <c r="DQ190">
        <v>1</v>
      </c>
      <c r="DU190">
        <v>1013</v>
      </c>
      <c r="DV190" t="s">
        <v>29</v>
      </c>
      <c r="DW190" t="s">
        <v>29</v>
      </c>
      <c r="DX190">
        <v>1</v>
      </c>
      <c r="EE190">
        <v>58262974</v>
      </c>
      <c r="EF190">
        <v>8</v>
      </c>
      <c r="EG190" t="s">
        <v>30</v>
      </c>
      <c r="EH190">
        <v>0</v>
      </c>
      <c r="EI190" t="s">
        <v>3</v>
      </c>
      <c r="EJ190">
        <v>1</v>
      </c>
      <c r="EK190">
        <v>1211</v>
      </c>
      <c r="EL190" t="s">
        <v>31</v>
      </c>
      <c r="EM190" t="s">
        <v>32</v>
      </c>
      <c r="EO190" t="s">
        <v>3</v>
      </c>
      <c r="EQ190">
        <v>0</v>
      </c>
      <c r="ER190">
        <v>6371328</v>
      </c>
      <c r="ES190">
        <v>0</v>
      </c>
      <c r="ET190">
        <v>0</v>
      </c>
      <c r="EU190">
        <v>0</v>
      </c>
      <c r="EV190">
        <v>6371328</v>
      </c>
      <c r="EW190">
        <v>0</v>
      </c>
      <c r="EX190">
        <v>0</v>
      </c>
      <c r="EY190">
        <v>0</v>
      </c>
      <c r="FQ190">
        <v>0</v>
      </c>
      <c r="FR190">
        <f t="shared" si="336"/>
        <v>0</v>
      </c>
      <c r="FS190">
        <v>0</v>
      </c>
      <c r="FT190" t="s">
        <v>33</v>
      </c>
      <c r="FX190">
        <v>0</v>
      </c>
      <c r="FY190">
        <v>0</v>
      </c>
      <c r="GA190" t="s">
        <v>3</v>
      </c>
      <c r="GD190">
        <v>1</v>
      </c>
      <c r="GF190">
        <v>600713303</v>
      </c>
      <c r="GG190">
        <v>2</v>
      </c>
      <c r="GH190">
        <v>2</v>
      </c>
      <c r="GI190">
        <v>0</v>
      </c>
      <c r="GJ190">
        <v>0</v>
      </c>
      <c r="GK190">
        <v>0</v>
      </c>
      <c r="GL190">
        <f t="shared" si="337"/>
        <v>0</v>
      </c>
      <c r="GM190">
        <f t="shared" si="338"/>
        <v>0</v>
      </c>
      <c r="GN190">
        <f t="shared" si="339"/>
        <v>0</v>
      </c>
      <c r="GO190">
        <f t="shared" si="340"/>
        <v>0</v>
      </c>
      <c r="GP190">
        <f t="shared" si="341"/>
        <v>0</v>
      </c>
      <c r="GR190">
        <v>0</v>
      </c>
      <c r="GS190">
        <v>4</v>
      </c>
      <c r="GT190">
        <v>0</v>
      </c>
      <c r="GU190" t="s">
        <v>3</v>
      </c>
      <c r="GV190">
        <f t="shared" si="342"/>
        <v>0</v>
      </c>
      <c r="GW190">
        <v>1</v>
      </c>
      <c r="GX190">
        <f t="shared" si="343"/>
        <v>0</v>
      </c>
      <c r="HA190">
        <v>0</v>
      </c>
      <c r="HB190">
        <v>0</v>
      </c>
      <c r="HC190">
        <f t="shared" si="344"/>
        <v>0</v>
      </c>
      <c r="IK190">
        <v>0</v>
      </c>
    </row>
    <row r="191" spans="1:255" x14ac:dyDescent="0.2">
      <c r="A191" s="2">
        <v>17</v>
      </c>
      <c r="B191" s="2">
        <v>1</v>
      </c>
      <c r="C191" s="2"/>
      <c r="D191" s="2"/>
      <c r="E191" s="2" t="s">
        <v>222</v>
      </c>
      <c r="F191" s="2" t="s">
        <v>223</v>
      </c>
      <c r="G191" s="2" t="s">
        <v>224</v>
      </c>
      <c r="H191" s="2" t="s">
        <v>29</v>
      </c>
      <c r="I191" s="2">
        <v>0</v>
      </c>
      <c r="J191" s="2">
        <v>0</v>
      </c>
      <c r="K191" s="2"/>
      <c r="L191" s="2">
        <v>1</v>
      </c>
      <c r="M191" s="2">
        <v>0</v>
      </c>
      <c r="N191" s="2">
        <f t="shared" si="304"/>
        <v>1</v>
      </c>
      <c r="O191" s="2">
        <f t="shared" si="305"/>
        <v>0</v>
      </c>
      <c r="P191" s="2">
        <f t="shared" si="306"/>
        <v>0</v>
      </c>
      <c r="Q191" s="2">
        <f t="shared" si="307"/>
        <v>0</v>
      </c>
      <c r="R191" s="2">
        <f t="shared" si="308"/>
        <v>0</v>
      </c>
      <c r="S191" s="2">
        <f t="shared" si="309"/>
        <v>0</v>
      </c>
      <c r="T191" s="2">
        <f t="shared" si="310"/>
        <v>0</v>
      </c>
      <c r="U191" s="2">
        <f t="shared" si="311"/>
        <v>0</v>
      </c>
      <c r="V191" s="2">
        <f t="shared" si="312"/>
        <v>0</v>
      </c>
      <c r="W191" s="2">
        <f t="shared" si="313"/>
        <v>0</v>
      </c>
      <c r="X191" s="2">
        <f t="shared" si="314"/>
        <v>0</v>
      </c>
      <c r="Y191" s="2">
        <f t="shared" si="315"/>
        <v>0</v>
      </c>
      <c r="Z191" s="2"/>
      <c r="AA191" s="2">
        <v>58262852</v>
      </c>
      <c r="AB191" s="2">
        <f t="shared" si="316"/>
        <v>1102850</v>
      </c>
      <c r="AC191" s="2">
        <f t="shared" si="317"/>
        <v>0</v>
      </c>
      <c r="AD191" s="2">
        <f t="shared" si="318"/>
        <v>0</v>
      </c>
      <c r="AE191" s="2">
        <f t="shared" si="319"/>
        <v>0</v>
      </c>
      <c r="AF191" s="2">
        <f t="shared" si="320"/>
        <v>1102850</v>
      </c>
      <c r="AG191" s="2">
        <f t="shared" si="321"/>
        <v>0</v>
      </c>
      <c r="AH191" s="2">
        <f t="shared" si="322"/>
        <v>0</v>
      </c>
      <c r="AI191" s="2">
        <f t="shared" si="323"/>
        <v>0</v>
      </c>
      <c r="AJ191" s="2">
        <f t="shared" si="324"/>
        <v>0</v>
      </c>
      <c r="AK191" s="2">
        <v>1102850</v>
      </c>
      <c r="AL191" s="2">
        <v>0</v>
      </c>
      <c r="AM191" s="2">
        <v>0</v>
      </c>
      <c r="AN191" s="2">
        <v>0</v>
      </c>
      <c r="AO191" s="2">
        <v>1102850</v>
      </c>
      <c r="AP191" s="2">
        <v>0</v>
      </c>
      <c r="AQ191" s="2">
        <v>0</v>
      </c>
      <c r="AR191" s="2">
        <v>0</v>
      </c>
      <c r="AS191" s="2">
        <v>0</v>
      </c>
      <c r="AT191" s="2">
        <v>0</v>
      </c>
      <c r="AU191" s="2">
        <v>0</v>
      </c>
      <c r="AV191" s="2">
        <v>1</v>
      </c>
      <c r="AW191" s="2">
        <v>1</v>
      </c>
      <c r="AX191" s="2"/>
      <c r="AY191" s="2"/>
      <c r="AZ191" s="2">
        <v>1</v>
      </c>
      <c r="BA191" s="2">
        <v>1</v>
      </c>
      <c r="BB191" s="2">
        <v>1</v>
      </c>
      <c r="BC191" s="2">
        <v>1</v>
      </c>
      <c r="BD191" s="2" t="s">
        <v>3</v>
      </c>
      <c r="BE191" s="2" t="s">
        <v>3</v>
      </c>
      <c r="BF191" s="2" t="s">
        <v>3</v>
      </c>
      <c r="BG191" s="2" t="s">
        <v>3</v>
      </c>
      <c r="BH191" s="2">
        <v>0</v>
      </c>
      <c r="BI191" s="2">
        <v>1</v>
      </c>
      <c r="BJ191" s="2" t="s">
        <v>3</v>
      </c>
      <c r="BK191" s="2"/>
      <c r="BL191" s="2"/>
      <c r="BM191" s="2">
        <v>1211</v>
      </c>
      <c r="BN191" s="2">
        <v>0</v>
      </c>
      <c r="BO191" s="2" t="s">
        <v>3</v>
      </c>
      <c r="BP191" s="2">
        <v>0</v>
      </c>
      <c r="BQ191" s="2">
        <v>8</v>
      </c>
      <c r="BR191" s="2">
        <v>0</v>
      </c>
      <c r="BS191" s="2">
        <v>1</v>
      </c>
      <c r="BT191" s="2">
        <v>1</v>
      </c>
      <c r="BU191" s="2">
        <v>1</v>
      </c>
      <c r="BV191" s="2">
        <v>1</v>
      </c>
      <c r="BW191" s="2">
        <v>1</v>
      </c>
      <c r="BX191" s="2">
        <v>1</v>
      </c>
      <c r="BY191" s="2" t="s">
        <v>3</v>
      </c>
      <c r="BZ191" s="2">
        <v>0</v>
      </c>
      <c r="CA191" s="2">
        <v>0</v>
      </c>
      <c r="CB191" s="2"/>
      <c r="CC191" s="2"/>
      <c r="CD191" s="2"/>
      <c r="CE191" s="2">
        <v>0</v>
      </c>
      <c r="CF191" s="2">
        <v>0</v>
      </c>
      <c r="CG191" s="2">
        <v>0</v>
      </c>
      <c r="CH191" s="2">
        <v>44</v>
      </c>
      <c r="CI191" s="2">
        <v>0</v>
      </c>
      <c r="CJ191" s="2">
        <v>0</v>
      </c>
      <c r="CK191" s="2">
        <v>0</v>
      </c>
      <c r="CL191" s="2">
        <v>0</v>
      </c>
      <c r="CM191" s="2">
        <v>0</v>
      </c>
      <c r="CN191" s="2" t="s">
        <v>3</v>
      </c>
      <c r="CO191" s="2">
        <v>0</v>
      </c>
      <c r="CP191" s="2">
        <f t="shared" si="325"/>
        <v>0</v>
      </c>
      <c r="CQ191" s="2">
        <f t="shared" si="326"/>
        <v>0</v>
      </c>
      <c r="CR191" s="2">
        <f t="shared" si="327"/>
        <v>0</v>
      </c>
      <c r="CS191" s="2">
        <f t="shared" si="328"/>
        <v>0</v>
      </c>
      <c r="CT191" s="2">
        <f t="shared" si="329"/>
        <v>1102850</v>
      </c>
      <c r="CU191" s="2">
        <f t="shared" si="330"/>
        <v>0</v>
      </c>
      <c r="CV191" s="2">
        <f t="shared" si="331"/>
        <v>0</v>
      </c>
      <c r="CW191" s="2">
        <f t="shared" si="332"/>
        <v>0</v>
      </c>
      <c r="CX191" s="2">
        <f t="shared" si="333"/>
        <v>0</v>
      </c>
      <c r="CY191" s="2">
        <f t="shared" si="334"/>
        <v>0</v>
      </c>
      <c r="CZ191" s="2">
        <f t="shared" si="335"/>
        <v>0</v>
      </c>
      <c r="DA191" s="2"/>
      <c r="DB191" s="2"/>
      <c r="DC191" s="2" t="s">
        <v>3</v>
      </c>
      <c r="DD191" s="2" t="s">
        <v>3</v>
      </c>
      <c r="DE191" s="2" t="s">
        <v>3</v>
      </c>
      <c r="DF191" s="2" t="s">
        <v>3</v>
      </c>
      <c r="DG191" s="2" t="s">
        <v>3</v>
      </c>
      <c r="DH191" s="2" t="s">
        <v>3</v>
      </c>
      <c r="DI191" s="2" t="s">
        <v>3</v>
      </c>
      <c r="DJ191" s="2" t="s">
        <v>3</v>
      </c>
      <c r="DK191" s="2" t="s">
        <v>3</v>
      </c>
      <c r="DL191" s="2" t="s">
        <v>3</v>
      </c>
      <c r="DM191" s="2" t="s">
        <v>3</v>
      </c>
      <c r="DN191" s="2">
        <v>0</v>
      </c>
      <c r="DO191" s="2">
        <v>0</v>
      </c>
      <c r="DP191" s="2">
        <v>1</v>
      </c>
      <c r="DQ191" s="2">
        <v>1</v>
      </c>
      <c r="DR191" s="2"/>
      <c r="DS191" s="2"/>
      <c r="DT191" s="2"/>
      <c r="DU191" s="2">
        <v>1013</v>
      </c>
      <c r="DV191" s="2" t="s">
        <v>29</v>
      </c>
      <c r="DW191" s="2" t="s">
        <v>29</v>
      </c>
      <c r="DX191" s="2">
        <v>1</v>
      </c>
      <c r="DY191" s="2"/>
      <c r="DZ191" s="2"/>
      <c r="EA191" s="2"/>
      <c r="EB191" s="2"/>
      <c r="EC191" s="2"/>
      <c r="ED191" s="2"/>
      <c r="EE191" s="2">
        <v>58262974</v>
      </c>
      <c r="EF191" s="2">
        <v>8</v>
      </c>
      <c r="EG191" s="2" t="s">
        <v>30</v>
      </c>
      <c r="EH191" s="2">
        <v>0</v>
      </c>
      <c r="EI191" s="2" t="s">
        <v>3</v>
      </c>
      <c r="EJ191" s="2">
        <v>1</v>
      </c>
      <c r="EK191" s="2">
        <v>1211</v>
      </c>
      <c r="EL191" s="2" t="s">
        <v>31</v>
      </c>
      <c r="EM191" s="2" t="s">
        <v>32</v>
      </c>
      <c r="EN191" s="2"/>
      <c r="EO191" s="2" t="s">
        <v>3</v>
      </c>
      <c r="EP191" s="2"/>
      <c r="EQ191" s="2">
        <v>0</v>
      </c>
      <c r="ER191" s="2">
        <v>1102850</v>
      </c>
      <c r="ES191" s="2">
        <v>0</v>
      </c>
      <c r="ET191" s="2">
        <v>0</v>
      </c>
      <c r="EU191" s="2">
        <v>0</v>
      </c>
      <c r="EV191" s="2">
        <v>1102850</v>
      </c>
      <c r="EW191" s="2">
        <v>0</v>
      </c>
      <c r="EX191" s="2">
        <v>0</v>
      </c>
      <c r="EY191" s="2">
        <v>0</v>
      </c>
      <c r="EZ191" s="2"/>
      <c r="FA191" s="2"/>
      <c r="FB191" s="2"/>
      <c r="FC191" s="2"/>
      <c r="FD191" s="2"/>
      <c r="FE191" s="2"/>
      <c r="FF191" s="2"/>
      <c r="FG191" s="2"/>
      <c r="FH191" s="2"/>
      <c r="FI191" s="2"/>
      <c r="FJ191" s="2"/>
      <c r="FK191" s="2"/>
      <c r="FL191" s="2"/>
      <c r="FM191" s="2"/>
      <c r="FN191" s="2"/>
      <c r="FO191" s="2"/>
      <c r="FP191" s="2"/>
      <c r="FQ191" s="2">
        <v>0</v>
      </c>
      <c r="FR191" s="2">
        <f t="shared" si="336"/>
        <v>0</v>
      </c>
      <c r="FS191" s="2">
        <v>0</v>
      </c>
      <c r="FT191" s="2" t="s">
        <v>33</v>
      </c>
      <c r="FU191" s="2"/>
      <c r="FV191" s="2"/>
      <c r="FW191" s="2"/>
      <c r="FX191" s="2">
        <v>0</v>
      </c>
      <c r="FY191" s="2">
        <v>0</v>
      </c>
      <c r="FZ191" s="2"/>
      <c r="GA191" s="2" t="s">
        <v>3</v>
      </c>
      <c r="GB191" s="2"/>
      <c r="GC191" s="2"/>
      <c r="GD191" s="2">
        <v>1</v>
      </c>
      <c r="GE191" s="2"/>
      <c r="GF191" s="2">
        <v>1227818678</v>
      </c>
      <c r="GG191" s="2">
        <v>2</v>
      </c>
      <c r="GH191" s="2">
        <v>2</v>
      </c>
      <c r="GI191" s="2">
        <v>0</v>
      </c>
      <c r="GJ191" s="2">
        <v>0</v>
      </c>
      <c r="GK191" s="2">
        <v>0</v>
      </c>
      <c r="GL191" s="2">
        <f t="shared" si="337"/>
        <v>0</v>
      </c>
      <c r="GM191" s="2">
        <f t="shared" si="338"/>
        <v>0</v>
      </c>
      <c r="GN191" s="2">
        <f t="shared" si="339"/>
        <v>0</v>
      </c>
      <c r="GO191" s="2">
        <f t="shared" si="340"/>
        <v>0</v>
      </c>
      <c r="GP191" s="2">
        <f t="shared" si="341"/>
        <v>0</v>
      </c>
      <c r="GQ191" s="2"/>
      <c r="GR191" s="2">
        <v>0</v>
      </c>
      <c r="GS191" s="2">
        <v>4</v>
      </c>
      <c r="GT191" s="2">
        <v>0</v>
      </c>
      <c r="GU191" s="2" t="s">
        <v>3</v>
      </c>
      <c r="GV191" s="2">
        <f t="shared" si="342"/>
        <v>0</v>
      </c>
      <c r="GW191" s="2">
        <v>1</v>
      </c>
      <c r="GX191" s="2">
        <f t="shared" si="343"/>
        <v>0</v>
      </c>
      <c r="GY191" s="2"/>
      <c r="GZ191" s="2"/>
      <c r="HA191" s="2">
        <v>0</v>
      </c>
      <c r="HB191" s="2">
        <v>0</v>
      </c>
      <c r="HC191" s="2">
        <f t="shared" si="344"/>
        <v>0</v>
      </c>
      <c r="HD191" s="2"/>
      <c r="HE191" s="2"/>
      <c r="HF191" s="2"/>
      <c r="HG191" s="2"/>
      <c r="HH191" s="2"/>
      <c r="HI191" s="2"/>
      <c r="HJ191" s="2"/>
      <c r="HK191" s="2"/>
      <c r="HL191" s="2"/>
      <c r="HM191" s="2"/>
      <c r="HN191" s="2"/>
      <c r="HO191" s="2"/>
      <c r="HP191" s="2"/>
      <c r="HQ191" s="2"/>
      <c r="HR191" s="2"/>
      <c r="HS191" s="2"/>
      <c r="HT191" s="2"/>
      <c r="HU191" s="2"/>
      <c r="HV191" s="2"/>
      <c r="HW191" s="2"/>
      <c r="HX191" s="2"/>
      <c r="HY191" s="2"/>
      <c r="HZ191" s="2"/>
      <c r="IA191" s="2"/>
      <c r="IB191" s="2"/>
      <c r="IC191" s="2"/>
      <c r="ID191" s="2"/>
      <c r="IE191" s="2"/>
      <c r="IF191" s="2"/>
      <c r="IG191" s="2"/>
      <c r="IH191" s="2"/>
      <c r="II191" s="2"/>
      <c r="IJ191" s="2"/>
      <c r="IK191" s="2">
        <v>0</v>
      </c>
      <c r="IL191" s="2"/>
      <c r="IM191" s="2"/>
      <c r="IN191" s="2"/>
      <c r="IO191" s="2"/>
      <c r="IP191" s="2"/>
      <c r="IQ191" s="2"/>
      <c r="IR191" s="2"/>
      <c r="IS191" s="2"/>
      <c r="IT191" s="2"/>
      <c r="IU191" s="2"/>
    </row>
    <row r="192" spans="1:255" x14ac:dyDescent="0.2">
      <c r="A192">
        <v>17</v>
      </c>
      <c r="B192">
        <v>1</v>
      </c>
      <c r="E192" t="s">
        <v>222</v>
      </c>
      <c r="F192" t="s">
        <v>223</v>
      </c>
      <c r="G192" t="s">
        <v>224</v>
      </c>
      <c r="H192" t="s">
        <v>29</v>
      </c>
      <c r="I192">
        <v>0</v>
      </c>
      <c r="J192">
        <v>0</v>
      </c>
      <c r="L192">
        <v>1</v>
      </c>
      <c r="M192">
        <v>0</v>
      </c>
      <c r="N192">
        <f t="shared" si="304"/>
        <v>1</v>
      </c>
      <c r="O192">
        <f t="shared" si="305"/>
        <v>0</v>
      </c>
      <c r="P192">
        <f t="shared" si="306"/>
        <v>0</v>
      </c>
      <c r="Q192">
        <f t="shared" si="307"/>
        <v>0</v>
      </c>
      <c r="R192">
        <f t="shared" si="308"/>
        <v>0</v>
      </c>
      <c r="S192">
        <f t="shared" si="309"/>
        <v>0</v>
      </c>
      <c r="T192">
        <f t="shared" si="310"/>
        <v>0</v>
      </c>
      <c r="U192">
        <f t="shared" si="311"/>
        <v>0</v>
      </c>
      <c r="V192">
        <f t="shared" si="312"/>
        <v>0</v>
      </c>
      <c r="W192">
        <f t="shared" si="313"/>
        <v>0</v>
      </c>
      <c r="X192">
        <f t="shared" si="314"/>
        <v>0</v>
      </c>
      <c r="Y192">
        <f t="shared" si="315"/>
        <v>0</v>
      </c>
      <c r="AA192">
        <v>58262851</v>
      </c>
      <c r="AB192">
        <f t="shared" si="316"/>
        <v>1102850</v>
      </c>
      <c r="AC192">
        <f t="shared" si="317"/>
        <v>0</v>
      </c>
      <c r="AD192">
        <f t="shared" si="318"/>
        <v>0</v>
      </c>
      <c r="AE192">
        <f t="shared" si="319"/>
        <v>0</v>
      </c>
      <c r="AF192">
        <f t="shared" si="320"/>
        <v>1102850</v>
      </c>
      <c r="AG192">
        <f t="shared" si="321"/>
        <v>0</v>
      </c>
      <c r="AH192">
        <f t="shared" si="322"/>
        <v>0</v>
      </c>
      <c r="AI192">
        <f t="shared" si="323"/>
        <v>0</v>
      </c>
      <c r="AJ192">
        <f t="shared" si="324"/>
        <v>0</v>
      </c>
      <c r="AK192">
        <v>1102850</v>
      </c>
      <c r="AL192">
        <v>0</v>
      </c>
      <c r="AM192">
        <v>0</v>
      </c>
      <c r="AN192">
        <v>0</v>
      </c>
      <c r="AO192">
        <v>1102850</v>
      </c>
      <c r="AP192">
        <v>0</v>
      </c>
      <c r="AQ192">
        <v>0</v>
      </c>
      <c r="AR192">
        <v>0</v>
      </c>
      <c r="AS192">
        <v>0</v>
      </c>
      <c r="AT192">
        <v>0</v>
      </c>
      <c r="AU192">
        <v>0</v>
      </c>
      <c r="AV192">
        <v>1</v>
      </c>
      <c r="AW192">
        <v>1</v>
      </c>
      <c r="AZ192">
        <v>1</v>
      </c>
      <c r="BA192">
        <v>1</v>
      </c>
      <c r="BB192">
        <v>1</v>
      </c>
      <c r="BC192">
        <v>1</v>
      </c>
      <c r="BD192" t="s">
        <v>3</v>
      </c>
      <c r="BE192" t="s">
        <v>3</v>
      </c>
      <c r="BF192" t="s">
        <v>3</v>
      </c>
      <c r="BG192" t="s">
        <v>3</v>
      </c>
      <c r="BH192">
        <v>0</v>
      </c>
      <c r="BI192">
        <v>1</v>
      </c>
      <c r="BJ192" t="s">
        <v>3</v>
      </c>
      <c r="BM192">
        <v>1211</v>
      </c>
      <c r="BN192">
        <v>0</v>
      </c>
      <c r="BO192" t="s">
        <v>3</v>
      </c>
      <c r="BP192">
        <v>0</v>
      </c>
      <c r="BQ192">
        <v>8</v>
      </c>
      <c r="BR192">
        <v>0</v>
      </c>
      <c r="BS192">
        <v>1</v>
      </c>
      <c r="BT192">
        <v>1</v>
      </c>
      <c r="BU192">
        <v>1</v>
      </c>
      <c r="BV192">
        <v>1</v>
      </c>
      <c r="BW192">
        <v>1</v>
      </c>
      <c r="BX192">
        <v>1</v>
      </c>
      <c r="BY192" t="s">
        <v>3</v>
      </c>
      <c r="BZ192">
        <v>0</v>
      </c>
      <c r="CA192">
        <v>0</v>
      </c>
      <c r="CE192">
        <v>0</v>
      </c>
      <c r="CF192">
        <v>0</v>
      </c>
      <c r="CG192">
        <v>0</v>
      </c>
      <c r="CH192">
        <v>44</v>
      </c>
      <c r="CI192">
        <v>0</v>
      </c>
      <c r="CJ192">
        <v>0</v>
      </c>
      <c r="CK192">
        <v>0</v>
      </c>
      <c r="CL192">
        <v>0</v>
      </c>
      <c r="CM192">
        <v>0</v>
      </c>
      <c r="CN192" t="s">
        <v>3</v>
      </c>
      <c r="CO192">
        <v>0</v>
      </c>
      <c r="CP192">
        <f t="shared" si="325"/>
        <v>0</v>
      </c>
      <c r="CQ192">
        <f t="shared" si="326"/>
        <v>0</v>
      </c>
      <c r="CR192">
        <f t="shared" si="327"/>
        <v>0</v>
      </c>
      <c r="CS192">
        <f t="shared" si="328"/>
        <v>0</v>
      </c>
      <c r="CT192">
        <f t="shared" si="329"/>
        <v>1102850</v>
      </c>
      <c r="CU192">
        <f t="shared" si="330"/>
        <v>0</v>
      </c>
      <c r="CV192">
        <f t="shared" si="331"/>
        <v>0</v>
      </c>
      <c r="CW192">
        <f t="shared" si="332"/>
        <v>0</v>
      </c>
      <c r="CX192">
        <f t="shared" si="333"/>
        <v>0</v>
      </c>
      <c r="CY192">
        <f t="shared" si="334"/>
        <v>0</v>
      </c>
      <c r="CZ192">
        <f t="shared" si="335"/>
        <v>0</v>
      </c>
      <c r="DC192" t="s">
        <v>3</v>
      </c>
      <c r="DD192" t="s">
        <v>3</v>
      </c>
      <c r="DE192" t="s">
        <v>3</v>
      </c>
      <c r="DF192" t="s">
        <v>3</v>
      </c>
      <c r="DG192" t="s">
        <v>3</v>
      </c>
      <c r="DH192" t="s">
        <v>3</v>
      </c>
      <c r="DI192" t="s">
        <v>3</v>
      </c>
      <c r="DJ192" t="s">
        <v>3</v>
      </c>
      <c r="DK192" t="s">
        <v>3</v>
      </c>
      <c r="DL192" t="s">
        <v>3</v>
      </c>
      <c r="DM192" t="s">
        <v>3</v>
      </c>
      <c r="DN192">
        <v>0</v>
      </c>
      <c r="DO192">
        <v>0</v>
      </c>
      <c r="DP192">
        <v>1</v>
      </c>
      <c r="DQ192">
        <v>1</v>
      </c>
      <c r="DU192">
        <v>1013</v>
      </c>
      <c r="DV192" t="s">
        <v>29</v>
      </c>
      <c r="DW192" t="s">
        <v>29</v>
      </c>
      <c r="DX192">
        <v>1</v>
      </c>
      <c r="EE192">
        <v>58262974</v>
      </c>
      <c r="EF192">
        <v>8</v>
      </c>
      <c r="EG192" t="s">
        <v>30</v>
      </c>
      <c r="EH192">
        <v>0</v>
      </c>
      <c r="EI192" t="s">
        <v>3</v>
      </c>
      <c r="EJ192">
        <v>1</v>
      </c>
      <c r="EK192">
        <v>1211</v>
      </c>
      <c r="EL192" t="s">
        <v>31</v>
      </c>
      <c r="EM192" t="s">
        <v>32</v>
      </c>
      <c r="EO192" t="s">
        <v>3</v>
      </c>
      <c r="EQ192">
        <v>0</v>
      </c>
      <c r="ER192">
        <v>1102850</v>
      </c>
      <c r="ES192">
        <v>0</v>
      </c>
      <c r="ET192">
        <v>0</v>
      </c>
      <c r="EU192">
        <v>0</v>
      </c>
      <c r="EV192">
        <v>1102850</v>
      </c>
      <c r="EW192">
        <v>0</v>
      </c>
      <c r="EX192">
        <v>0</v>
      </c>
      <c r="EY192">
        <v>0</v>
      </c>
      <c r="FQ192">
        <v>0</v>
      </c>
      <c r="FR192">
        <f t="shared" si="336"/>
        <v>0</v>
      </c>
      <c r="FS192">
        <v>0</v>
      </c>
      <c r="FT192" t="s">
        <v>33</v>
      </c>
      <c r="FX192">
        <v>0</v>
      </c>
      <c r="FY192">
        <v>0</v>
      </c>
      <c r="GA192" t="s">
        <v>3</v>
      </c>
      <c r="GD192">
        <v>1</v>
      </c>
      <c r="GF192">
        <v>1227818678</v>
      </c>
      <c r="GG192">
        <v>2</v>
      </c>
      <c r="GH192">
        <v>2</v>
      </c>
      <c r="GI192">
        <v>0</v>
      </c>
      <c r="GJ192">
        <v>0</v>
      </c>
      <c r="GK192">
        <v>0</v>
      </c>
      <c r="GL192">
        <f t="shared" si="337"/>
        <v>0</v>
      </c>
      <c r="GM192">
        <f t="shared" si="338"/>
        <v>0</v>
      </c>
      <c r="GN192">
        <f t="shared" si="339"/>
        <v>0</v>
      </c>
      <c r="GO192">
        <f t="shared" si="340"/>
        <v>0</v>
      </c>
      <c r="GP192">
        <f t="shared" si="341"/>
        <v>0</v>
      </c>
      <c r="GR192">
        <v>0</v>
      </c>
      <c r="GS192">
        <v>4</v>
      </c>
      <c r="GT192">
        <v>0</v>
      </c>
      <c r="GU192" t="s">
        <v>3</v>
      </c>
      <c r="GV192">
        <f t="shared" si="342"/>
        <v>0</v>
      </c>
      <c r="GW192">
        <v>1</v>
      </c>
      <c r="GX192">
        <f t="shared" si="343"/>
        <v>0</v>
      </c>
      <c r="HA192">
        <v>0</v>
      </c>
      <c r="HB192">
        <v>0</v>
      </c>
      <c r="HC192">
        <f t="shared" si="344"/>
        <v>0</v>
      </c>
      <c r="IK192">
        <v>0</v>
      </c>
    </row>
    <row r="193" spans="1:255" x14ac:dyDescent="0.2">
      <c r="A193" s="2">
        <v>17</v>
      </c>
      <c r="B193" s="2">
        <v>1</v>
      </c>
      <c r="C193" s="2"/>
      <c r="D193" s="2"/>
      <c r="E193" s="2" t="s">
        <v>225</v>
      </c>
      <c r="F193" s="2" t="s">
        <v>226</v>
      </c>
      <c r="G193" s="2" t="s">
        <v>227</v>
      </c>
      <c r="H193" s="2" t="s">
        <v>29</v>
      </c>
      <c r="I193" s="2">
        <v>0</v>
      </c>
      <c r="J193" s="2">
        <v>0</v>
      </c>
      <c r="K193" s="2"/>
      <c r="L193" s="2">
        <v>1</v>
      </c>
      <c r="M193" s="2">
        <v>0</v>
      </c>
      <c r="N193" s="2">
        <f t="shared" si="304"/>
        <v>1</v>
      </c>
      <c r="O193" s="2">
        <f t="shared" si="305"/>
        <v>0</v>
      </c>
      <c r="P193" s="2">
        <f t="shared" si="306"/>
        <v>0</v>
      </c>
      <c r="Q193" s="2">
        <f t="shared" si="307"/>
        <v>0</v>
      </c>
      <c r="R193" s="2">
        <f t="shared" si="308"/>
        <v>0</v>
      </c>
      <c r="S193" s="2">
        <f t="shared" si="309"/>
        <v>0</v>
      </c>
      <c r="T193" s="2">
        <f t="shared" si="310"/>
        <v>0</v>
      </c>
      <c r="U193" s="2">
        <f t="shared" si="311"/>
        <v>0</v>
      </c>
      <c r="V193" s="2">
        <f t="shared" si="312"/>
        <v>0</v>
      </c>
      <c r="W193" s="2">
        <f t="shared" si="313"/>
        <v>0</v>
      </c>
      <c r="X193" s="2">
        <f t="shared" si="314"/>
        <v>0</v>
      </c>
      <c r="Y193" s="2">
        <f t="shared" si="315"/>
        <v>0</v>
      </c>
      <c r="Z193" s="2"/>
      <c r="AA193" s="2">
        <v>58262852</v>
      </c>
      <c r="AB193" s="2">
        <f t="shared" si="316"/>
        <v>17525600</v>
      </c>
      <c r="AC193" s="2">
        <f t="shared" si="317"/>
        <v>0</v>
      </c>
      <c r="AD193" s="2">
        <f t="shared" si="318"/>
        <v>0</v>
      </c>
      <c r="AE193" s="2">
        <f t="shared" si="319"/>
        <v>0</v>
      </c>
      <c r="AF193" s="2">
        <f t="shared" si="320"/>
        <v>17525600</v>
      </c>
      <c r="AG193" s="2">
        <f t="shared" si="321"/>
        <v>0</v>
      </c>
      <c r="AH193" s="2">
        <f t="shared" si="322"/>
        <v>0</v>
      </c>
      <c r="AI193" s="2">
        <f t="shared" si="323"/>
        <v>0</v>
      </c>
      <c r="AJ193" s="2">
        <f t="shared" si="324"/>
        <v>0</v>
      </c>
      <c r="AK193" s="2">
        <v>17525600</v>
      </c>
      <c r="AL193" s="2">
        <v>0</v>
      </c>
      <c r="AM193" s="2">
        <v>0</v>
      </c>
      <c r="AN193" s="2">
        <v>0</v>
      </c>
      <c r="AO193" s="2">
        <v>17525600</v>
      </c>
      <c r="AP193" s="2">
        <v>0</v>
      </c>
      <c r="AQ193" s="2">
        <v>0</v>
      </c>
      <c r="AR193" s="2">
        <v>0</v>
      </c>
      <c r="AS193" s="2">
        <v>0</v>
      </c>
      <c r="AT193" s="2">
        <v>0</v>
      </c>
      <c r="AU193" s="2">
        <v>0</v>
      </c>
      <c r="AV193" s="2">
        <v>1</v>
      </c>
      <c r="AW193" s="2">
        <v>1</v>
      </c>
      <c r="AX193" s="2"/>
      <c r="AY193" s="2"/>
      <c r="AZ193" s="2">
        <v>1</v>
      </c>
      <c r="BA193" s="2">
        <v>1</v>
      </c>
      <c r="BB193" s="2">
        <v>1</v>
      </c>
      <c r="BC193" s="2">
        <v>1</v>
      </c>
      <c r="BD193" s="2" t="s">
        <v>3</v>
      </c>
      <c r="BE193" s="2" t="s">
        <v>3</v>
      </c>
      <c r="BF193" s="2" t="s">
        <v>3</v>
      </c>
      <c r="BG193" s="2" t="s">
        <v>3</v>
      </c>
      <c r="BH193" s="2">
        <v>0</v>
      </c>
      <c r="BI193" s="2">
        <v>1</v>
      </c>
      <c r="BJ193" s="2" t="s">
        <v>3</v>
      </c>
      <c r="BK193" s="2"/>
      <c r="BL193" s="2"/>
      <c r="BM193" s="2">
        <v>1211</v>
      </c>
      <c r="BN193" s="2">
        <v>0</v>
      </c>
      <c r="BO193" s="2" t="s">
        <v>3</v>
      </c>
      <c r="BP193" s="2">
        <v>0</v>
      </c>
      <c r="BQ193" s="2">
        <v>8</v>
      </c>
      <c r="BR193" s="2">
        <v>0</v>
      </c>
      <c r="BS193" s="2">
        <v>1</v>
      </c>
      <c r="BT193" s="2">
        <v>1</v>
      </c>
      <c r="BU193" s="2">
        <v>1</v>
      </c>
      <c r="BV193" s="2">
        <v>1</v>
      </c>
      <c r="BW193" s="2">
        <v>1</v>
      </c>
      <c r="BX193" s="2">
        <v>1</v>
      </c>
      <c r="BY193" s="2" t="s">
        <v>3</v>
      </c>
      <c r="BZ193" s="2">
        <v>0</v>
      </c>
      <c r="CA193" s="2">
        <v>0</v>
      </c>
      <c r="CB193" s="2"/>
      <c r="CC193" s="2"/>
      <c r="CD193" s="2"/>
      <c r="CE193" s="2">
        <v>0</v>
      </c>
      <c r="CF193" s="2">
        <v>0</v>
      </c>
      <c r="CG193" s="2">
        <v>0</v>
      </c>
      <c r="CH193" s="2">
        <v>45</v>
      </c>
      <c r="CI193" s="2">
        <v>0</v>
      </c>
      <c r="CJ193" s="2">
        <v>0</v>
      </c>
      <c r="CK193" s="2">
        <v>0</v>
      </c>
      <c r="CL193" s="2">
        <v>0</v>
      </c>
      <c r="CM193" s="2">
        <v>0</v>
      </c>
      <c r="CN193" s="2" t="s">
        <v>3</v>
      </c>
      <c r="CO193" s="2">
        <v>0</v>
      </c>
      <c r="CP193" s="2">
        <f t="shared" si="325"/>
        <v>0</v>
      </c>
      <c r="CQ193" s="2">
        <f t="shared" si="326"/>
        <v>0</v>
      </c>
      <c r="CR193" s="2">
        <f t="shared" si="327"/>
        <v>0</v>
      </c>
      <c r="CS193" s="2">
        <f t="shared" si="328"/>
        <v>0</v>
      </c>
      <c r="CT193" s="2">
        <f t="shared" si="329"/>
        <v>17525600</v>
      </c>
      <c r="CU193" s="2">
        <f t="shared" si="330"/>
        <v>0</v>
      </c>
      <c r="CV193" s="2">
        <f t="shared" si="331"/>
        <v>0</v>
      </c>
      <c r="CW193" s="2">
        <f t="shared" si="332"/>
        <v>0</v>
      </c>
      <c r="CX193" s="2">
        <f t="shared" si="333"/>
        <v>0</v>
      </c>
      <c r="CY193" s="2">
        <f t="shared" si="334"/>
        <v>0</v>
      </c>
      <c r="CZ193" s="2">
        <f t="shared" si="335"/>
        <v>0</v>
      </c>
      <c r="DA193" s="2"/>
      <c r="DB193" s="2"/>
      <c r="DC193" s="2" t="s">
        <v>3</v>
      </c>
      <c r="DD193" s="2" t="s">
        <v>3</v>
      </c>
      <c r="DE193" s="2" t="s">
        <v>3</v>
      </c>
      <c r="DF193" s="2" t="s">
        <v>3</v>
      </c>
      <c r="DG193" s="2" t="s">
        <v>3</v>
      </c>
      <c r="DH193" s="2" t="s">
        <v>3</v>
      </c>
      <c r="DI193" s="2" t="s">
        <v>3</v>
      </c>
      <c r="DJ193" s="2" t="s">
        <v>3</v>
      </c>
      <c r="DK193" s="2" t="s">
        <v>3</v>
      </c>
      <c r="DL193" s="2" t="s">
        <v>3</v>
      </c>
      <c r="DM193" s="2" t="s">
        <v>3</v>
      </c>
      <c r="DN193" s="2">
        <v>0</v>
      </c>
      <c r="DO193" s="2">
        <v>0</v>
      </c>
      <c r="DP193" s="2">
        <v>1</v>
      </c>
      <c r="DQ193" s="2">
        <v>1</v>
      </c>
      <c r="DR193" s="2"/>
      <c r="DS193" s="2"/>
      <c r="DT193" s="2"/>
      <c r="DU193" s="2">
        <v>1013</v>
      </c>
      <c r="DV193" s="2" t="s">
        <v>29</v>
      </c>
      <c r="DW193" s="2" t="s">
        <v>29</v>
      </c>
      <c r="DX193" s="2">
        <v>1</v>
      </c>
      <c r="DY193" s="2"/>
      <c r="DZ193" s="2"/>
      <c r="EA193" s="2"/>
      <c r="EB193" s="2"/>
      <c r="EC193" s="2"/>
      <c r="ED193" s="2"/>
      <c r="EE193" s="2">
        <v>58262974</v>
      </c>
      <c r="EF193" s="2">
        <v>8</v>
      </c>
      <c r="EG193" s="2" t="s">
        <v>30</v>
      </c>
      <c r="EH193" s="2">
        <v>0</v>
      </c>
      <c r="EI193" s="2" t="s">
        <v>3</v>
      </c>
      <c r="EJ193" s="2">
        <v>1</v>
      </c>
      <c r="EK193" s="2">
        <v>1211</v>
      </c>
      <c r="EL193" s="2" t="s">
        <v>31</v>
      </c>
      <c r="EM193" s="2" t="s">
        <v>32</v>
      </c>
      <c r="EN193" s="2"/>
      <c r="EO193" s="2" t="s">
        <v>3</v>
      </c>
      <c r="EP193" s="2"/>
      <c r="EQ193" s="2">
        <v>0</v>
      </c>
      <c r="ER193" s="2">
        <v>17525600</v>
      </c>
      <c r="ES193" s="2">
        <v>0</v>
      </c>
      <c r="ET193" s="2">
        <v>0</v>
      </c>
      <c r="EU193" s="2">
        <v>0</v>
      </c>
      <c r="EV193" s="2">
        <v>17525600</v>
      </c>
      <c r="EW193" s="2">
        <v>0</v>
      </c>
      <c r="EX193" s="2">
        <v>0</v>
      </c>
      <c r="EY193" s="2">
        <v>0</v>
      </c>
      <c r="EZ193" s="2"/>
      <c r="FA193" s="2"/>
      <c r="FB193" s="2"/>
      <c r="FC193" s="2"/>
      <c r="FD193" s="2"/>
      <c r="FE193" s="2"/>
      <c r="FF193" s="2"/>
      <c r="FG193" s="2"/>
      <c r="FH193" s="2"/>
      <c r="FI193" s="2"/>
      <c r="FJ193" s="2"/>
      <c r="FK193" s="2"/>
      <c r="FL193" s="2"/>
      <c r="FM193" s="2"/>
      <c r="FN193" s="2"/>
      <c r="FO193" s="2"/>
      <c r="FP193" s="2"/>
      <c r="FQ193" s="2">
        <v>0</v>
      </c>
      <c r="FR193" s="2">
        <f t="shared" si="336"/>
        <v>0</v>
      </c>
      <c r="FS193" s="2">
        <v>0</v>
      </c>
      <c r="FT193" s="2" t="s">
        <v>33</v>
      </c>
      <c r="FU193" s="2"/>
      <c r="FV193" s="2"/>
      <c r="FW193" s="2"/>
      <c r="FX193" s="2">
        <v>0</v>
      </c>
      <c r="FY193" s="2">
        <v>0</v>
      </c>
      <c r="FZ193" s="2"/>
      <c r="GA193" s="2" t="s">
        <v>3</v>
      </c>
      <c r="GB193" s="2"/>
      <c r="GC193" s="2"/>
      <c r="GD193" s="2">
        <v>1</v>
      </c>
      <c r="GE193" s="2"/>
      <c r="GF193" s="2">
        <v>2139403106</v>
      </c>
      <c r="GG193" s="2">
        <v>2</v>
      </c>
      <c r="GH193" s="2">
        <v>2</v>
      </c>
      <c r="GI193" s="2">
        <v>0</v>
      </c>
      <c r="GJ193" s="2">
        <v>0</v>
      </c>
      <c r="GK193" s="2">
        <v>0</v>
      </c>
      <c r="GL193" s="2">
        <f t="shared" si="337"/>
        <v>0</v>
      </c>
      <c r="GM193" s="2">
        <f t="shared" si="338"/>
        <v>0</v>
      </c>
      <c r="GN193" s="2">
        <f t="shared" si="339"/>
        <v>0</v>
      </c>
      <c r="GO193" s="2">
        <f t="shared" si="340"/>
        <v>0</v>
      </c>
      <c r="GP193" s="2">
        <f t="shared" si="341"/>
        <v>0</v>
      </c>
      <c r="GQ193" s="2"/>
      <c r="GR193" s="2">
        <v>0</v>
      </c>
      <c r="GS193" s="2">
        <v>4</v>
      </c>
      <c r="GT193" s="2">
        <v>0</v>
      </c>
      <c r="GU193" s="2" t="s">
        <v>3</v>
      </c>
      <c r="GV193" s="2">
        <f t="shared" si="342"/>
        <v>0</v>
      </c>
      <c r="GW193" s="2">
        <v>1</v>
      </c>
      <c r="GX193" s="2">
        <f t="shared" si="343"/>
        <v>0</v>
      </c>
      <c r="GY193" s="2"/>
      <c r="GZ193" s="2"/>
      <c r="HA193" s="2">
        <v>0</v>
      </c>
      <c r="HB193" s="2">
        <v>0</v>
      </c>
      <c r="HC193" s="2">
        <f t="shared" si="344"/>
        <v>0</v>
      </c>
      <c r="HD193" s="2"/>
      <c r="HE193" s="2"/>
      <c r="HF193" s="2"/>
      <c r="HG193" s="2"/>
      <c r="HH193" s="2"/>
      <c r="HI193" s="2"/>
      <c r="HJ193" s="2"/>
      <c r="HK193" s="2"/>
      <c r="HL193" s="2"/>
      <c r="HM193" s="2"/>
      <c r="HN193" s="2"/>
      <c r="HO193" s="2"/>
      <c r="HP193" s="2"/>
      <c r="HQ193" s="2"/>
      <c r="HR193" s="2"/>
      <c r="HS193" s="2"/>
      <c r="HT193" s="2"/>
      <c r="HU193" s="2"/>
      <c r="HV193" s="2"/>
      <c r="HW193" s="2"/>
      <c r="HX193" s="2"/>
      <c r="HY193" s="2"/>
      <c r="HZ193" s="2"/>
      <c r="IA193" s="2"/>
      <c r="IB193" s="2"/>
      <c r="IC193" s="2"/>
      <c r="ID193" s="2"/>
      <c r="IE193" s="2"/>
      <c r="IF193" s="2"/>
      <c r="IG193" s="2"/>
      <c r="IH193" s="2"/>
      <c r="II193" s="2"/>
      <c r="IJ193" s="2"/>
      <c r="IK193" s="2">
        <v>0</v>
      </c>
      <c r="IL193" s="2"/>
      <c r="IM193" s="2"/>
      <c r="IN193" s="2"/>
      <c r="IO193" s="2"/>
      <c r="IP193" s="2"/>
      <c r="IQ193" s="2"/>
      <c r="IR193" s="2"/>
      <c r="IS193" s="2"/>
      <c r="IT193" s="2"/>
      <c r="IU193" s="2"/>
    </row>
    <row r="194" spans="1:255" x14ac:dyDescent="0.2">
      <c r="A194">
        <v>17</v>
      </c>
      <c r="B194">
        <v>1</v>
      </c>
      <c r="E194" t="s">
        <v>225</v>
      </c>
      <c r="F194" t="s">
        <v>226</v>
      </c>
      <c r="G194" t="s">
        <v>227</v>
      </c>
      <c r="H194" t="s">
        <v>29</v>
      </c>
      <c r="I194">
        <v>0</v>
      </c>
      <c r="J194">
        <v>0</v>
      </c>
      <c r="L194">
        <v>1</v>
      </c>
      <c r="M194">
        <v>0</v>
      </c>
      <c r="N194">
        <f t="shared" si="304"/>
        <v>1</v>
      </c>
      <c r="O194">
        <f t="shared" si="305"/>
        <v>0</v>
      </c>
      <c r="P194">
        <f t="shared" si="306"/>
        <v>0</v>
      </c>
      <c r="Q194">
        <f t="shared" si="307"/>
        <v>0</v>
      </c>
      <c r="R194">
        <f t="shared" si="308"/>
        <v>0</v>
      </c>
      <c r="S194">
        <f t="shared" si="309"/>
        <v>0</v>
      </c>
      <c r="T194">
        <f t="shared" si="310"/>
        <v>0</v>
      </c>
      <c r="U194">
        <f t="shared" si="311"/>
        <v>0</v>
      </c>
      <c r="V194">
        <f t="shared" si="312"/>
        <v>0</v>
      </c>
      <c r="W194">
        <f t="shared" si="313"/>
        <v>0</v>
      </c>
      <c r="X194">
        <f t="shared" si="314"/>
        <v>0</v>
      </c>
      <c r="Y194">
        <f t="shared" si="315"/>
        <v>0</v>
      </c>
      <c r="AA194">
        <v>58262851</v>
      </c>
      <c r="AB194">
        <f t="shared" si="316"/>
        <v>17525600</v>
      </c>
      <c r="AC194">
        <f t="shared" si="317"/>
        <v>0</v>
      </c>
      <c r="AD194">
        <f t="shared" si="318"/>
        <v>0</v>
      </c>
      <c r="AE194">
        <f t="shared" si="319"/>
        <v>0</v>
      </c>
      <c r="AF194">
        <f t="shared" si="320"/>
        <v>17525600</v>
      </c>
      <c r="AG194">
        <f t="shared" si="321"/>
        <v>0</v>
      </c>
      <c r="AH194">
        <f t="shared" si="322"/>
        <v>0</v>
      </c>
      <c r="AI194">
        <f t="shared" si="323"/>
        <v>0</v>
      </c>
      <c r="AJ194">
        <f t="shared" si="324"/>
        <v>0</v>
      </c>
      <c r="AK194">
        <v>17525600</v>
      </c>
      <c r="AL194">
        <v>0</v>
      </c>
      <c r="AM194">
        <v>0</v>
      </c>
      <c r="AN194">
        <v>0</v>
      </c>
      <c r="AO194">
        <v>17525600</v>
      </c>
      <c r="AP194">
        <v>0</v>
      </c>
      <c r="AQ194">
        <v>0</v>
      </c>
      <c r="AR194">
        <v>0</v>
      </c>
      <c r="AS194">
        <v>0</v>
      </c>
      <c r="AT194">
        <v>0</v>
      </c>
      <c r="AU194">
        <v>0</v>
      </c>
      <c r="AV194">
        <v>1</v>
      </c>
      <c r="AW194">
        <v>1</v>
      </c>
      <c r="AZ194">
        <v>1</v>
      </c>
      <c r="BA194">
        <v>1</v>
      </c>
      <c r="BB194">
        <v>1</v>
      </c>
      <c r="BC194">
        <v>1</v>
      </c>
      <c r="BD194" t="s">
        <v>3</v>
      </c>
      <c r="BE194" t="s">
        <v>3</v>
      </c>
      <c r="BF194" t="s">
        <v>3</v>
      </c>
      <c r="BG194" t="s">
        <v>3</v>
      </c>
      <c r="BH194">
        <v>0</v>
      </c>
      <c r="BI194">
        <v>1</v>
      </c>
      <c r="BJ194" t="s">
        <v>3</v>
      </c>
      <c r="BM194">
        <v>1211</v>
      </c>
      <c r="BN194">
        <v>0</v>
      </c>
      <c r="BO194" t="s">
        <v>3</v>
      </c>
      <c r="BP194">
        <v>0</v>
      </c>
      <c r="BQ194">
        <v>8</v>
      </c>
      <c r="BR194">
        <v>0</v>
      </c>
      <c r="BS194">
        <v>1</v>
      </c>
      <c r="BT194">
        <v>1</v>
      </c>
      <c r="BU194">
        <v>1</v>
      </c>
      <c r="BV194">
        <v>1</v>
      </c>
      <c r="BW194">
        <v>1</v>
      </c>
      <c r="BX194">
        <v>1</v>
      </c>
      <c r="BY194" t="s">
        <v>3</v>
      </c>
      <c r="BZ194">
        <v>0</v>
      </c>
      <c r="CA194">
        <v>0</v>
      </c>
      <c r="CE194">
        <v>0</v>
      </c>
      <c r="CF194">
        <v>0</v>
      </c>
      <c r="CG194">
        <v>0</v>
      </c>
      <c r="CH194">
        <v>45</v>
      </c>
      <c r="CI194">
        <v>0</v>
      </c>
      <c r="CJ194">
        <v>0</v>
      </c>
      <c r="CK194">
        <v>0</v>
      </c>
      <c r="CL194">
        <v>0</v>
      </c>
      <c r="CM194">
        <v>0</v>
      </c>
      <c r="CN194" t="s">
        <v>3</v>
      </c>
      <c r="CO194">
        <v>0</v>
      </c>
      <c r="CP194">
        <f t="shared" si="325"/>
        <v>0</v>
      </c>
      <c r="CQ194">
        <f t="shared" si="326"/>
        <v>0</v>
      </c>
      <c r="CR194">
        <f t="shared" si="327"/>
        <v>0</v>
      </c>
      <c r="CS194">
        <f t="shared" si="328"/>
        <v>0</v>
      </c>
      <c r="CT194">
        <f t="shared" si="329"/>
        <v>17525600</v>
      </c>
      <c r="CU194">
        <f t="shared" si="330"/>
        <v>0</v>
      </c>
      <c r="CV194">
        <f t="shared" si="331"/>
        <v>0</v>
      </c>
      <c r="CW194">
        <f t="shared" si="332"/>
        <v>0</v>
      </c>
      <c r="CX194">
        <f t="shared" si="333"/>
        <v>0</v>
      </c>
      <c r="CY194">
        <f t="shared" si="334"/>
        <v>0</v>
      </c>
      <c r="CZ194">
        <f t="shared" si="335"/>
        <v>0</v>
      </c>
      <c r="DC194" t="s">
        <v>3</v>
      </c>
      <c r="DD194" t="s">
        <v>3</v>
      </c>
      <c r="DE194" t="s">
        <v>3</v>
      </c>
      <c r="DF194" t="s">
        <v>3</v>
      </c>
      <c r="DG194" t="s">
        <v>3</v>
      </c>
      <c r="DH194" t="s">
        <v>3</v>
      </c>
      <c r="DI194" t="s">
        <v>3</v>
      </c>
      <c r="DJ194" t="s">
        <v>3</v>
      </c>
      <c r="DK194" t="s">
        <v>3</v>
      </c>
      <c r="DL194" t="s">
        <v>3</v>
      </c>
      <c r="DM194" t="s">
        <v>3</v>
      </c>
      <c r="DN194">
        <v>0</v>
      </c>
      <c r="DO194">
        <v>0</v>
      </c>
      <c r="DP194">
        <v>1</v>
      </c>
      <c r="DQ194">
        <v>1</v>
      </c>
      <c r="DU194">
        <v>1013</v>
      </c>
      <c r="DV194" t="s">
        <v>29</v>
      </c>
      <c r="DW194" t="s">
        <v>29</v>
      </c>
      <c r="DX194">
        <v>1</v>
      </c>
      <c r="EE194">
        <v>58262974</v>
      </c>
      <c r="EF194">
        <v>8</v>
      </c>
      <c r="EG194" t="s">
        <v>30</v>
      </c>
      <c r="EH194">
        <v>0</v>
      </c>
      <c r="EI194" t="s">
        <v>3</v>
      </c>
      <c r="EJ194">
        <v>1</v>
      </c>
      <c r="EK194">
        <v>1211</v>
      </c>
      <c r="EL194" t="s">
        <v>31</v>
      </c>
      <c r="EM194" t="s">
        <v>32</v>
      </c>
      <c r="EO194" t="s">
        <v>3</v>
      </c>
      <c r="EQ194">
        <v>0</v>
      </c>
      <c r="ER194">
        <v>17525600</v>
      </c>
      <c r="ES194">
        <v>0</v>
      </c>
      <c r="ET194">
        <v>0</v>
      </c>
      <c r="EU194">
        <v>0</v>
      </c>
      <c r="EV194">
        <v>17525600</v>
      </c>
      <c r="EW194">
        <v>0</v>
      </c>
      <c r="EX194">
        <v>0</v>
      </c>
      <c r="EY194">
        <v>0</v>
      </c>
      <c r="FQ194">
        <v>0</v>
      </c>
      <c r="FR194">
        <f t="shared" si="336"/>
        <v>0</v>
      </c>
      <c r="FS194">
        <v>0</v>
      </c>
      <c r="FT194" t="s">
        <v>33</v>
      </c>
      <c r="FX194">
        <v>0</v>
      </c>
      <c r="FY194">
        <v>0</v>
      </c>
      <c r="GA194" t="s">
        <v>3</v>
      </c>
      <c r="GD194">
        <v>1</v>
      </c>
      <c r="GF194">
        <v>2139403106</v>
      </c>
      <c r="GG194">
        <v>2</v>
      </c>
      <c r="GH194">
        <v>2</v>
      </c>
      <c r="GI194">
        <v>0</v>
      </c>
      <c r="GJ194">
        <v>0</v>
      </c>
      <c r="GK194">
        <v>0</v>
      </c>
      <c r="GL194">
        <f t="shared" si="337"/>
        <v>0</v>
      </c>
      <c r="GM194">
        <f t="shared" si="338"/>
        <v>0</v>
      </c>
      <c r="GN194">
        <f t="shared" si="339"/>
        <v>0</v>
      </c>
      <c r="GO194">
        <f t="shared" si="340"/>
        <v>0</v>
      </c>
      <c r="GP194">
        <f t="shared" si="341"/>
        <v>0</v>
      </c>
      <c r="GR194">
        <v>0</v>
      </c>
      <c r="GS194">
        <v>4</v>
      </c>
      <c r="GT194">
        <v>0</v>
      </c>
      <c r="GU194" t="s">
        <v>3</v>
      </c>
      <c r="GV194">
        <f t="shared" si="342"/>
        <v>0</v>
      </c>
      <c r="GW194">
        <v>1</v>
      </c>
      <c r="GX194">
        <f t="shared" si="343"/>
        <v>0</v>
      </c>
      <c r="HA194">
        <v>0</v>
      </c>
      <c r="HB194">
        <v>0</v>
      </c>
      <c r="HC194">
        <f t="shared" si="344"/>
        <v>0</v>
      </c>
      <c r="IK194">
        <v>0</v>
      </c>
    </row>
    <row r="196" spans="1:255" x14ac:dyDescent="0.2">
      <c r="A196" s="3">
        <v>51</v>
      </c>
      <c r="B196" s="3">
        <f>B181</f>
        <v>1</v>
      </c>
      <c r="C196" s="3">
        <f>A181</f>
        <v>4</v>
      </c>
      <c r="D196" s="3">
        <f>ROW(A181)</f>
        <v>181</v>
      </c>
      <c r="E196" s="3"/>
      <c r="F196" s="3" t="str">
        <f>IF(F181&lt;&gt;"",F181,"")</f>
        <v>Новый раздел</v>
      </c>
      <c r="G196" s="3" t="str">
        <f>IF(G181&lt;&gt;"",G181,"")</f>
        <v>Раздел 3. Наружные сети и сооружения</v>
      </c>
      <c r="H196" s="3">
        <v>0</v>
      </c>
      <c r="I196" s="3"/>
      <c r="J196" s="3"/>
      <c r="K196" s="3"/>
      <c r="L196" s="3"/>
      <c r="M196" s="3"/>
      <c r="N196" s="3"/>
      <c r="O196" s="3">
        <f t="shared" ref="O196:T196" si="345">ROUND(AB196,2)</f>
        <v>0</v>
      </c>
      <c r="P196" s="3">
        <f t="shared" si="345"/>
        <v>0</v>
      </c>
      <c r="Q196" s="3">
        <f t="shared" si="345"/>
        <v>0</v>
      </c>
      <c r="R196" s="3">
        <f t="shared" si="345"/>
        <v>0</v>
      </c>
      <c r="S196" s="3">
        <f t="shared" si="345"/>
        <v>0</v>
      </c>
      <c r="T196" s="3">
        <f t="shared" si="345"/>
        <v>0</v>
      </c>
      <c r="U196" s="3">
        <f>AH196</f>
        <v>0</v>
      </c>
      <c r="V196" s="3">
        <f>AI196</f>
        <v>0</v>
      </c>
      <c r="W196" s="3">
        <f>ROUND(AJ196,2)</f>
        <v>0</v>
      </c>
      <c r="X196" s="3">
        <f>ROUND(AK196,2)</f>
        <v>0</v>
      </c>
      <c r="Y196" s="3">
        <f>ROUND(AL196,2)</f>
        <v>0</v>
      </c>
      <c r="Z196" s="3"/>
      <c r="AA196" s="3"/>
      <c r="AB196" s="3">
        <f>ROUND(SUMIF(AA185:AA194,"=58262852",O185:O194),2)</f>
        <v>0</v>
      </c>
      <c r="AC196" s="3">
        <f>ROUND(SUMIF(AA185:AA194,"=58262852",P185:P194),2)</f>
        <v>0</v>
      </c>
      <c r="AD196" s="3">
        <f>ROUND(SUMIF(AA185:AA194,"=58262852",Q185:Q194),2)</f>
        <v>0</v>
      </c>
      <c r="AE196" s="3">
        <f>ROUND(SUMIF(AA185:AA194,"=58262852",R185:R194),2)</f>
        <v>0</v>
      </c>
      <c r="AF196" s="3">
        <f>ROUND(SUMIF(AA185:AA194,"=58262852",S185:S194),2)</f>
        <v>0</v>
      </c>
      <c r="AG196" s="3">
        <f>ROUND(SUMIF(AA185:AA194,"=58262852",T185:T194),2)</f>
        <v>0</v>
      </c>
      <c r="AH196" s="3">
        <f>SUMIF(AA185:AA194,"=58262852",U185:U194)</f>
        <v>0</v>
      </c>
      <c r="AI196" s="3">
        <f>SUMIF(AA185:AA194,"=58262852",V185:V194)</f>
        <v>0</v>
      </c>
      <c r="AJ196" s="3">
        <f>ROUND(SUMIF(AA185:AA194,"=58262852",W185:W194),2)</f>
        <v>0</v>
      </c>
      <c r="AK196" s="3">
        <f>ROUND(SUMIF(AA185:AA194,"=58262852",X185:X194),2)</f>
        <v>0</v>
      </c>
      <c r="AL196" s="3">
        <f>ROUND(SUMIF(AA185:AA194,"=58262852",Y185:Y194),2)</f>
        <v>0</v>
      </c>
      <c r="AM196" s="3"/>
      <c r="AN196" s="3"/>
      <c r="AO196" s="3">
        <f t="shared" ref="AO196:BD196" si="346">ROUND(BX196,2)</f>
        <v>0</v>
      </c>
      <c r="AP196" s="3">
        <f t="shared" si="346"/>
        <v>0</v>
      </c>
      <c r="AQ196" s="3">
        <f t="shared" si="346"/>
        <v>0</v>
      </c>
      <c r="AR196" s="3">
        <f t="shared" si="346"/>
        <v>0</v>
      </c>
      <c r="AS196" s="3">
        <f t="shared" si="346"/>
        <v>0</v>
      </c>
      <c r="AT196" s="3">
        <f t="shared" si="346"/>
        <v>0</v>
      </c>
      <c r="AU196" s="3">
        <f t="shared" si="346"/>
        <v>0</v>
      </c>
      <c r="AV196" s="3">
        <f t="shared" si="346"/>
        <v>0</v>
      </c>
      <c r="AW196" s="3">
        <f t="shared" si="346"/>
        <v>0</v>
      </c>
      <c r="AX196" s="3">
        <f t="shared" si="346"/>
        <v>0</v>
      </c>
      <c r="AY196" s="3">
        <f t="shared" si="346"/>
        <v>0</v>
      </c>
      <c r="AZ196" s="3">
        <f t="shared" si="346"/>
        <v>0</v>
      </c>
      <c r="BA196" s="3">
        <f t="shared" si="346"/>
        <v>0</v>
      </c>
      <c r="BB196" s="3">
        <f t="shared" si="346"/>
        <v>0</v>
      </c>
      <c r="BC196" s="3">
        <f t="shared" si="346"/>
        <v>0</v>
      </c>
      <c r="BD196" s="3">
        <f t="shared" si="346"/>
        <v>0</v>
      </c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  <c r="BU196" s="3"/>
      <c r="BV196" s="3"/>
      <c r="BW196" s="3"/>
      <c r="BX196" s="3">
        <f>ROUND(SUMIF(AA185:AA194,"=58262852",FQ185:FQ194),2)</f>
        <v>0</v>
      </c>
      <c r="BY196" s="3">
        <f>ROUND(SUMIF(AA185:AA194,"=58262852",FR185:FR194),2)</f>
        <v>0</v>
      </c>
      <c r="BZ196" s="3">
        <f>ROUND(SUMIF(AA185:AA194,"=58262852",GL185:GL194),2)</f>
        <v>0</v>
      </c>
      <c r="CA196" s="3">
        <f>ROUND(SUMIF(AA185:AA194,"=58262852",GM185:GM194),2)</f>
        <v>0</v>
      </c>
      <c r="CB196" s="3">
        <f>ROUND(SUMIF(AA185:AA194,"=58262852",GN185:GN194),2)</f>
        <v>0</v>
      </c>
      <c r="CC196" s="3">
        <f>ROUND(SUMIF(AA185:AA194,"=58262852",GO185:GO194),2)</f>
        <v>0</v>
      </c>
      <c r="CD196" s="3">
        <f>ROUND(SUMIF(AA185:AA194,"=58262852",GP185:GP194),2)</f>
        <v>0</v>
      </c>
      <c r="CE196" s="3">
        <f>AC196-BX196</f>
        <v>0</v>
      </c>
      <c r="CF196" s="3">
        <f>AC196-BY196</f>
        <v>0</v>
      </c>
      <c r="CG196" s="3">
        <f>BX196-BZ196</f>
        <v>0</v>
      </c>
      <c r="CH196" s="3">
        <f>AC196-BX196-BY196+BZ196</f>
        <v>0</v>
      </c>
      <c r="CI196" s="3">
        <f>BY196-BZ196</f>
        <v>0</v>
      </c>
      <c r="CJ196" s="3">
        <f>ROUND(SUMIF(AA185:AA194,"=58262852",GX185:GX194),2)</f>
        <v>0</v>
      </c>
      <c r="CK196" s="3">
        <f>ROUND(SUMIF(AA185:AA194,"=58262852",GY185:GY194),2)</f>
        <v>0</v>
      </c>
      <c r="CL196" s="3">
        <f>ROUND(SUMIF(AA185:AA194,"=58262852",GZ185:GZ194),2)</f>
        <v>0</v>
      </c>
      <c r="CM196" s="3">
        <f>ROUND(SUMIF(AA185:AA194,"=58262852",HD185:HD194),2)</f>
        <v>0</v>
      </c>
      <c r="CN196" s="3"/>
      <c r="CO196" s="3"/>
      <c r="CP196" s="3"/>
      <c r="CQ196" s="3"/>
      <c r="CR196" s="3"/>
      <c r="CS196" s="3"/>
      <c r="CT196" s="3"/>
      <c r="CU196" s="3"/>
      <c r="CV196" s="3"/>
      <c r="CW196" s="3"/>
      <c r="CX196" s="3"/>
      <c r="CY196" s="3"/>
      <c r="CZ196" s="3"/>
      <c r="DA196" s="3"/>
      <c r="DB196" s="3"/>
      <c r="DC196" s="3"/>
      <c r="DD196" s="3"/>
      <c r="DE196" s="3"/>
      <c r="DF196" s="3"/>
      <c r="DG196" s="4">
        <f t="shared" ref="DG196:DL196" si="347">ROUND(DT196,2)</f>
        <v>0</v>
      </c>
      <c r="DH196" s="4">
        <f t="shared" si="347"/>
        <v>0</v>
      </c>
      <c r="DI196" s="4">
        <f t="shared" si="347"/>
        <v>0</v>
      </c>
      <c r="DJ196" s="4">
        <f t="shared" si="347"/>
        <v>0</v>
      </c>
      <c r="DK196" s="4">
        <f t="shared" si="347"/>
        <v>0</v>
      </c>
      <c r="DL196" s="4">
        <f t="shared" si="347"/>
        <v>0</v>
      </c>
      <c r="DM196" s="4">
        <f>DZ196</f>
        <v>0</v>
      </c>
      <c r="DN196" s="4">
        <f>EA196</f>
        <v>0</v>
      </c>
      <c r="DO196" s="4">
        <f>ROUND(EB196,2)</f>
        <v>0</v>
      </c>
      <c r="DP196" s="4">
        <f>ROUND(EC196,2)</f>
        <v>0</v>
      </c>
      <c r="DQ196" s="4">
        <f>ROUND(ED196,2)</f>
        <v>0</v>
      </c>
      <c r="DR196" s="4"/>
      <c r="DS196" s="4"/>
      <c r="DT196" s="4">
        <f>ROUND(SUMIF(AA185:AA194,"=58262851",O185:O194),2)</f>
        <v>0</v>
      </c>
      <c r="DU196" s="4">
        <f>ROUND(SUMIF(AA185:AA194,"=58262851",P185:P194),2)</f>
        <v>0</v>
      </c>
      <c r="DV196" s="4">
        <f>ROUND(SUMIF(AA185:AA194,"=58262851",Q185:Q194),2)</f>
        <v>0</v>
      </c>
      <c r="DW196" s="4">
        <f>ROUND(SUMIF(AA185:AA194,"=58262851",R185:R194),2)</f>
        <v>0</v>
      </c>
      <c r="DX196" s="4">
        <f>ROUND(SUMIF(AA185:AA194,"=58262851",S185:S194),2)</f>
        <v>0</v>
      </c>
      <c r="DY196" s="4">
        <f>ROUND(SUMIF(AA185:AA194,"=58262851",T185:T194),2)</f>
        <v>0</v>
      </c>
      <c r="DZ196" s="4">
        <f>SUMIF(AA185:AA194,"=58262851",U185:U194)</f>
        <v>0</v>
      </c>
      <c r="EA196" s="4">
        <f>SUMIF(AA185:AA194,"=58262851",V185:V194)</f>
        <v>0</v>
      </c>
      <c r="EB196" s="4">
        <f>ROUND(SUMIF(AA185:AA194,"=58262851",W185:W194),2)</f>
        <v>0</v>
      </c>
      <c r="EC196" s="4">
        <f>ROUND(SUMIF(AA185:AA194,"=58262851",X185:X194),2)</f>
        <v>0</v>
      </c>
      <c r="ED196" s="4">
        <f>ROUND(SUMIF(AA185:AA194,"=58262851",Y185:Y194),2)</f>
        <v>0</v>
      </c>
      <c r="EE196" s="4"/>
      <c r="EF196" s="4"/>
      <c r="EG196" s="4">
        <f t="shared" ref="EG196:EV196" si="348">ROUND(FP196,2)</f>
        <v>0</v>
      </c>
      <c r="EH196" s="4">
        <f t="shared" si="348"/>
        <v>0</v>
      </c>
      <c r="EI196" s="4">
        <f t="shared" si="348"/>
        <v>0</v>
      </c>
      <c r="EJ196" s="4">
        <f t="shared" si="348"/>
        <v>0</v>
      </c>
      <c r="EK196" s="4">
        <f t="shared" si="348"/>
        <v>0</v>
      </c>
      <c r="EL196" s="4">
        <f t="shared" si="348"/>
        <v>0</v>
      </c>
      <c r="EM196" s="4">
        <f t="shared" si="348"/>
        <v>0</v>
      </c>
      <c r="EN196" s="4">
        <f t="shared" si="348"/>
        <v>0</v>
      </c>
      <c r="EO196" s="4">
        <f t="shared" si="348"/>
        <v>0</v>
      </c>
      <c r="EP196" s="4">
        <f t="shared" si="348"/>
        <v>0</v>
      </c>
      <c r="EQ196" s="4">
        <f t="shared" si="348"/>
        <v>0</v>
      </c>
      <c r="ER196" s="4">
        <f t="shared" si="348"/>
        <v>0</v>
      </c>
      <c r="ES196" s="4">
        <f t="shared" si="348"/>
        <v>0</v>
      </c>
      <c r="ET196" s="4">
        <f t="shared" si="348"/>
        <v>0</v>
      </c>
      <c r="EU196" s="4">
        <f t="shared" si="348"/>
        <v>0</v>
      </c>
      <c r="EV196" s="4">
        <f t="shared" si="348"/>
        <v>0</v>
      </c>
      <c r="EW196" s="4"/>
      <c r="EX196" s="4"/>
      <c r="EY196" s="4"/>
      <c r="EZ196" s="4"/>
      <c r="FA196" s="4"/>
      <c r="FB196" s="4"/>
      <c r="FC196" s="4"/>
      <c r="FD196" s="4"/>
      <c r="FE196" s="4"/>
      <c r="FF196" s="4"/>
      <c r="FG196" s="4"/>
      <c r="FH196" s="4"/>
      <c r="FI196" s="4"/>
      <c r="FJ196" s="4"/>
      <c r="FK196" s="4"/>
      <c r="FL196" s="4"/>
      <c r="FM196" s="4"/>
      <c r="FN196" s="4"/>
      <c r="FO196" s="4"/>
      <c r="FP196" s="4">
        <f>ROUND(SUMIF(AA185:AA194,"=58262851",FQ185:FQ194),2)</f>
        <v>0</v>
      </c>
      <c r="FQ196" s="4">
        <f>ROUND(SUMIF(AA185:AA194,"=58262851",FR185:FR194),2)</f>
        <v>0</v>
      </c>
      <c r="FR196" s="4">
        <f>ROUND(SUMIF(AA185:AA194,"=58262851",GL185:GL194),2)</f>
        <v>0</v>
      </c>
      <c r="FS196" s="4">
        <f>ROUND(SUMIF(AA185:AA194,"=58262851",GM185:GM194),2)</f>
        <v>0</v>
      </c>
      <c r="FT196" s="4">
        <f>ROUND(SUMIF(AA185:AA194,"=58262851",GN185:GN194),2)</f>
        <v>0</v>
      </c>
      <c r="FU196" s="4">
        <f>ROUND(SUMIF(AA185:AA194,"=58262851",GO185:GO194),2)</f>
        <v>0</v>
      </c>
      <c r="FV196" s="4">
        <f>ROUND(SUMIF(AA185:AA194,"=58262851",GP185:GP194),2)</f>
        <v>0</v>
      </c>
      <c r="FW196" s="4">
        <f>DU196-FP196</f>
        <v>0</v>
      </c>
      <c r="FX196" s="4">
        <f>DU196-FQ196</f>
        <v>0</v>
      </c>
      <c r="FY196" s="4">
        <f>FP196-FR196</f>
        <v>0</v>
      </c>
      <c r="FZ196" s="4">
        <f>DU196-FP196-FQ196+FR196</f>
        <v>0</v>
      </c>
      <c r="GA196" s="4">
        <f>FQ196-FR196</f>
        <v>0</v>
      </c>
      <c r="GB196" s="4">
        <f>ROUND(SUMIF(AA185:AA194,"=58262851",GX185:GX194),2)</f>
        <v>0</v>
      </c>
      <c r="GC196" s="4">
        <f>ROUND(SUMIF(AA185:AA194,"=58262851",GY185:GY194),2)</f>
        <v>0</v>
      </c>
      <c r="GD196" s="4">
        <f>ROUND(SUMIF(AA185:AA194,"=58262851",GZ185:GZ194),2)</f>
        <v>0</v>
      </c>
      <c r="GE196" s="4">
        <f>ROUND(SUMIF(AA185:AA194,"=58262851",HD185:HD194),2)</f>
        <v>0</v>
      </c>
      <c r="GF196" s="4"/>
      <c r="GG196" s="4"/>
      <c r="GH196" s="4"/>
      <c r="GI196" s="4"/>
      <c r="GJ196" s="4"/>
      <c r="GK196" s="4"/>
      <c r="GL196" s="4"/>
      <c r="GM196" s="4"/>
      <c r="GN196" s="4"/>
      <c r="GO196" s="4"/>
      <c r="GP196" s="4"/>
      <c r="GQ196" s="4"/>
      <c r="GR196" s="4"/>
      <c r="GS196" s="4"/>
      <c r="GT196" s="4"/>
      <c r="GU196" s="4"/>
      <c r="GV196" s="4"/>
      <c r="GW196" s="4"/>
      <c r="GX196" s="4">
        <v>0</v>
      </c>
    </row>
    <row r="198" spans="1:255" x14ac:dyDescent="0.2">
      <c r="A198" s="5">
        <v>50</v>
      </c>
      <c r="B198" s="5">
        <v>0</v>
      </c>
      <c r="C198" s="5">
        <v>0</v>
      </c>
      <c r="D198" s="5">
        <v>1</v>
      </c>
      <c r="E198" s="5">
        <v>201</v>
      </c>
      <c r="F198" s="5">
        <f>ROUND(Source!O196,O198)</f>
        <v>0</v>
      </c>
      <c r="G198" s="5" t="s">
        <v>40</v>
      </c>
      <c r="H198" s="5" t="s">
        <v>41</v>
      </c>
      <c r="I198" s="5"/>
      <c r="J198" s="5"/>
      <c r="K198" s="5">
        <v>-201</v>
      </c>
      <c r="L198" s="5">
        <v>1</v>
      </c>
      <c r="M198" s="5">
        <v>3</v>
      </c>
      <c r="N198" s="5" t="s">
        <v>3</v>
      </c>
      <c r="O198" s="5">
        <v>2</v>
      </c>
      <c r="P198" s="5">
        <f>ROUND(Source!DG196,O198)</f>
        <v>0</v>
      </c>
      <c r="Q198" s="5"/>
      <c r="R198" s="5"/>
      <c r="S198" s="5"/>
      <c r="T198" s="5"/>
      <c r="U198" s="5"/>
      <c r="V198" s="5"/>
      <c r="W198" s="5"/>
    </row>
    <row r="199" spans="1:255" x14ac:dyDescent="0.2">
      <c r="A199" s="5">
        <v>50</v>
      </c>
      <c r="B199" s="5">
        <v>0</v>
      </c>
      <c r="C199" s="5">
        <v>0</v>
      </c>
      <c r="D199" s="5">
        <v>1</v>
      </c>
      <c r="E199" s="5">
        <v>202</v>
      </c>
      <c r="F199" s="5">
        <f>ROUND(Source!P196,O199)</f>
        <v>0</v>
      </c>
      <c r="G199" s="5" t="s">
        <v>42</v>
      </c>
      <c r="H199" s="5" t="s">
        <v>43</v>
      </c>
      <c r="I199" s="5"/>
      <c r="J199" s="5"/>
      <c r="K199" s="5">
        <v>-202</v>
      </c>
      <c r="L199" s="5">
        <v>2</v>
      </c>
      <c r="M199" s="5">
        <v>3</v>
      </c>
      <c r="N199" s="5" t="s">
        <v>3</v>
      </c>
      <c r="O199" s="5">
        <v>2</v>
      </c>
      <c r="P199" s="5">
        <f>ROUND(Source!DH196,O199)</f>
        <v>0</v>
      </c>
      <c r="Q199" s="5"/>
      <c r="R199" s="5"/>
      <c r="S199" s="5"/>
      <c r="T199" s="5"/>
      <c r="U199" s="5"/>
      <c r="V199" s="5"/>
      <c r="W199" s="5"/>
    </row>
    <row r="200" spans="1:255" x14ac:dyDescent="0.2">
      <c r="A200" s="5">
        <v>50</v>
      </c>
      <c r="B200" s="5">
        <v>0</v>
      </c>
      <c r="C200" s="5">
        <v>0</v>
      </c>
      <c r="D200" s="5">
        <v>1</v>
      </c>
      <c r="E200" s="5">
        <v>222</v>
      </c>
      <c r="F200" s="5">
        <f>ROUND(Source!AO196,O200)</f>
        <v>0</v>
      </c>
      <c r="G200" s="5" t="s">
        <v>44</v>
      </c>
      <c r="H200" s="5" t="s">
        <v>45</v>
      </c>
      <c r="I200" s="5"/>
      <c r="J200" s="5"/>
      <c r="K200" s="5">
        <v>-222</v>
      </c>
      <c r="L200" s="5">
        <v>3</v>
      </c>
      <c r="M200" s="5">
        <v>3</v>
      </c>
      <c r="N200" s="5" t="s">
        <v>3</v>
      </c>
      <c r="O200" s="5">
        <v>2</v>
      </c>
      <c r="P200" s="5">
        <f>ROUND(Source!EG196,O200)</f>
        <v>0</v>
      </c>
      <c r="Q200" s="5"/>
      <c r="R200" s="5"/>
      <c r="S200" s="5"/>
      <c r="T200" s="5"/>
      <c r="U200" s="5"/>
      <c r="V200" s="5"/>
      <c r="W200" s="5"/>
    </row>
    <row r="201" spans="1:255" x14ac:dyDescent="0.2">
      <c r="A201" s="5">
        <v>50</v>
      </c>
      <c r="B201" s="5">
        <v>0</v>
      </c>
      <c r="C201" s="5">
        <v>0</v>
      </c>
      <c r="D201" s="5">
        <v>1</v>
      </c>
      <c r="E201" s="5">
        <v>225</v>
      </c>
      <c r="F201" s="5">
        <f>ROUND(Source!AV196,O201)</f>
        <v>0</v>
      </c>
      <c r="G201" s="5" t="s">
        <v>46</v>
      </c>
      <c r="H201" s="5" t="s">
        <v>47</v>
      </c>
      <c r="I201" s="5"/>
      <c r="J201" s="5"/>
      <c r="K201" s="5">
        <v>-225</v>
      </c>
      <c r="L201" s="5">
        <v>4</v>
      </c>
      <c r="M201" s="5">
        <v>3</v>
      </c>
      <c r="N201" s="5" t="s">
        <v>3</v>
      </c>
      <c r="O201" s="5">
        <v>2</v>
      </c>
      <c r="P201" s="5">
        <f>ROUND(Source!EN196,O201)</f>
        <v>0</v>
      </c>
      <c r="Q201" s="5"/>
      <c r="R201" s="5"/>
      <c r="S201" s="5"/>
      <c r="T201" s="5"/>
      <c r="U201" s="5"/>
      <c r="V201" s="5"/>
      <c r="W201" s="5"/>
    </row>
    <row r="202" spans="1:255" x14ac:dyDescent="0.2">
      <c r="A202" s="5">
        <v>50</v>
      </c>
      <c r="B202" s="5">
        <v>0</v>
      </c>
      <c r="C202" s="5">
        <v>0</v>
      </c>
      <c r="D202" s="5">
        <v>1</v>
      </c>
      <c r="E202" s="5">
        <v>226</v>
      </c>
      <c r="F202" s="5">
        <f>ROUND(Source!AW196,O202)</f>
        <v>0</v>
      </c>
      <c r="G202" s="5" t="s">
        <v>48</v>
      </c>
      <c r="H202" s="5" t="s">
        <v>49</v>
      </c>
      <c r="I202" s="5"/>
      <c r="J202" s="5"/>
      <c r="K202" s="5">
        <v>-226</v>
      </c>
      <c r="L202" s="5">
        <v>5</v>
      </c>
      <c r="M202" s="5">
        <v>3</v>
      </c>
      <c r="N202" s="5" t="s">
        <v>3</v>
      </c>
      <c r="O202" s="5">
        <v>2</v>
      </c>
      <c r="P202" s="5">
        <f>ROUND(Source!EO196,O202)</f>
        <v>0</v>
      </c>
      <c r="Q202" s="5"/>
      <c r="R202" s="5"/>
      <c r="S202" s="5"/>
      <c r="T202" s="5"/>
      <c r="U202" s="5"/>
      <c r="V202" s="5"/>
      <c r="W202" s="5"/>
    </row>
    <row r="203" spans="1:255" x14ac:dyDescent="0.2">
      <c r="A203" s="5">
        <v>50</v>
      </c>
      <c r="B203" s="5">
        <v>0</v>
      </c>
      <c r="C203" s="5">
        <v>0</v>
      </c>
      <c r="D203" s="5">
        <v>1</v>
      </c>
      <c r="E203" s="5">
        <v>227</v>
      </c>
      <c r="F203" s="5">
        <f>ROUND(Source!AX196,O203)</f>
        <v>0</v>
      </c>
      <c r="G203" s="5" t="s">
        <v>50</v>
      </c>
      <c r="H203" s="5" t="s">
        <v>51</v>
      </c>
      <c r="I203" s="5"/>
      <c r="J203" s="5"/>
      <c r="K203" s="5">
        <v>-227</v>
      </c>
      <c r="L203" s="5">
        <v>6</v>
      </c>
      <c r="M203" s="5">
        <v>3</v>
      </c>
      <c r="N203" s="5" t="s">
        <v>3</v>
      </c>
      <c r="O203" s="5">
        <v>2</v>
      </c>
      <c r="P203" s="5">
        <f>ROUND(Source!EP196,O203)</f>
        <v>0</v>
      </c>
      <c r="Q203" s="5"/>
      <c r="R203" s="5"/>
      <c r="S203" s="5"/>
      <c r="T203" s="5"/>
      <c r="U203" s="5"/>
      <c r="V203" s="5"/>
      <c r="W203" s="5"/>
    </row>
    <row r="204" spans="1:255" x14ac:dyDescent="0.2">
      <c r="A204" s="5">
        <v>50</v>
      </c>
      <c r="B204" s="5">
        <v>0</v>
      </c>
      <c r="C204" s="5">
        <v>0</v>
      </c>
      <c r="D204" s="5">
        <v>1</v>
      </c>
      <c r="E204" s="5">
        <v>228</v>
      </c>
      <c r="F204" s="5">
        <f>ROUND(Source!AY196,O204)</f>
        <v>0</v>
      </c>
      <c r="G204" s="5" t="s">
        <v>52</v>
      </c>
      <c r="H204" s="5" t="s">
        <v>53</v>
      </c>
      <c r="I204" s="5"/>
      <c r="J204" s="5"/>
      <c r="K204" s="5">
        <v>-228</v>
      </c>
      <c r="L204" s="5">
        <v>7</v>
      </c>
      <c r="M204" s="5">
        <v>3</v>
      </c>
      <c r="N204" s="5" t="s">
        <v>3</v>
      </c>
      <c r="O204" s="5">
        <v>2</v>
      </c>
      <c r="P204" s="5">
        <f>ROUND(Source!EQ196,O204)</f>
        <v>0</v>
      </c>
      <c r="Q204" s="5"/>
      <c r="R204" s="5"/>
      <c r="S204" s="5"/>
      <c r="T204" s="5"/>
      <c r="U204" s="5"/>
      <c r="V204" s="5"/>
      <c r="W204" s="5"/>
    </row>
    <row r="205" spans="1:255" x14ac:dyDescent="0.2">
      <c r="A205" s="5">
        <v>50</v>
      </c>
      <c r="B205" s="5">
        <v>0</v>
      </c>
      <c r="C205" s="5">
        <v>0</v>
      </c>
      <c r="D205" s="5">
        <v>1</v>
      </c>
      <c r="E205" s="5">
        <v>216</v>
      </c>
      <c r="F205" s="5">
        <f>ROUND(Source!AP196,O205)</f>
        <v>0</v>
      </c>
      <c r="G205" s="5" t="s">
        <v>54</v>
      </c>
      <c r="H205" s="5" t="s">
        <v>55</v>
      </c>
      <c r="I205" s="5"/>
      <c r="J205" s="5"/>
      <c r="K205" s="5">
        <v>-216</v>
      </c>
      <c r="L205" s="5">
        <v>8</v>
      </c>
      <c r="M205" s="5">
        <v>3</v>
      </c>
      <c r="N205" s="5" t="s">
        <v>3</v>
      </c>
      <c r="O205" s="5">
        <v>2</v>
      </c>
      <c r="P205" s="5">
        <f>ROUND(Source!EH196,O205)</f>
        <v>0</v>
      </c>
      <c r="Q205" s="5"/>
      <c r="R205" s="5"/>
      <c r="S205" s="5"/>
      <c r="T205" s="5"/>
      <c r="U205" s="5"/>
      <c r="V205" s="5"/>
      <c r="W205" s="5"/>
    </row>
    <row r="206" spans="1:255" x14ac:dyDescent="0.2">
      <c r="A206" s="5">
        <v>50</v>
      </c>
      <c r="B206" s="5">
        <v>0</v>
      </c>
      <c r="C206" s="5">
        <v>0</v>
      </c>
      <c r="D206" s="5">
        <v>1</v>
      </c>
      <c r="E206" s="5">
        <v>223</v>
      </c>
      <c r="F206" s="5">
        <f>ROUND(Source!AQ196,O206)</f>
        <v>0</v>
      </c>
      <c r="G206" s="5" t="s">
        <v>56</v>
      </c>
      <c r="H206" s="5" t="s">
        <v>57</v>
      </c>
      <c r="I206" s="5"/>
      <c r="J206" s="5"/>
      <c r="K206" s="5">
        <v>-223</v>
      </c>
      <c r="L206" s="5">
        <v>9</v>
      </c>
      <c r="M206" s="5">
        <v>3</v>
      </c>
      <c r="N206" s="5" t="s">
        <v>3</v>
      </c>
      <c r="O206" s="5">
        <v>2</v>
      </c>
      <c r="P206" s="5">
        <f>ROUND(Source!EI196,O206)</f>
        <v>0</v>
      </c>
      <c r="Q206" s="5"/>
      <c r="R206" s="5"/>
      <c r="S206" s="5"/>
      <c r="T206" s="5"/>
      <c r="U206" s="5"/>
      <c r="V206" s="5"/>
      <c r="W206" s="5"/>
    </row>
    <row r="207" spans="1:255" x14ac:dyDescent="0.2">
      <c r="A207" s="5">
        <v>50</v>
      </c>
      <c r="B207" s="5">
        <v>0</v>
      </c>
      <c r="C207" s="5">
        <v>0</v>
      </c>
      <c r="D207" s="5">
        <v>1</v>
      </c>
      <c r="E207" s="5">
        <v>229</v>
      </c>
      <c r="F207" s="5">
        <f>ROUND(Source!AZ196,O207)</f>
        <v>0</v>
      </c>
      <c r="G207" s="5" t="s">
        <v>58</v>
      </c>
      <c r="H207" s="5" t="s">
        <v>59</v>
      </c>
      <c r="I207" s="5"/>
      <c r="J207" s="5"/>
      <c r="K207" s="5">
        <v>-229</v>
      </c>
      <c r="L207" s="5">
        <v>10</v>
      </c>
      <c r="M207" s="5">
        <v>3</v>
      </c>
      <c r="N207" s="5" t="s">
        <v>3</v>
      </c>
      <c r="O207" s="5">
        <v>2</v>
      </c>
      <c r="P207" s="5">
        <f>ROUND(Source!ER196,O207)</f>
        <v>0</v>
      </c>
      <c r="Q207" s="5"/>
      <c r="R207" s="5"/>
      <c r="S207" s="5"/>
      <c r="T207" s="5"/>
      <c r="U207" s="5"/>
      <c r="V207" s="5"/>
      <c r="W207" s="5"/>
    </row>
    <row r="208" spans="1:255" x14ac:dyDescent="0.2">
      <c r="A208" s="5">
        <v>50</v>
      </c>
      <c r="B208" s="5">
        <v>0</v>
      </c>
      <c r="C208" s="5">
        <v>0</v>
      </c>
      <c r="D208" s="5">
        <v>1</v>
      </c>
      <c r="E208" s="5">
        <v>203</v>
      </c>
      <c r="F208" s="5">
        <f>ROUND(Source!Q196,O208)</f>
        <v>0</v>
      </c>
      <c r="G208" s="5" t="s">
        <v>60</v>
      </c>
      <c r="H208" s="5" t="s">
        <v>61</v>
      </c>
      <c r="I208" s="5"/>
      <c r="J208" s="5"/>
      <c r="K208" s="5">
        <v>-203</v>
      </c>
      <c r="L208" s="5">
        <v>11</v>
      </c>
      <c r="M208" s="5">
        <v>3</v>
      </c>
      <c r="N208" s="5" t="s">
        <v>3</v>
      </c>
      <c r="O208" s="5">
        <v>2</v>
      </c>
      <c r="P208" s="5">
        <f>ROUND(Source!DI196,O208)</f>
        <v>0</v>
      </c>
      <c r="Q208" s="5"/>
      <c r="R208" s="5"/>
      <c r="S208" s="5"/>
      <c r="T208" s="5"/>
      <c r="U208" s="5"/>
      <c r="V208" s="5"/>
      <c r="W208" s="5"/>
    </row>
    <row r="209" spans="1:23" x14ac:dyDescent="0.2">
      <c r="A209" s="5">
        <v>50</v>
      </c>
      <c r="B209" s="5">
        <v>0</v>
      </c>
      <c r="C209" s="5">
        <v>0</v>
      </c>
      <c r="D209" s="5">
        <v>1</v>
      </c>
      <c r="E209" s="5">
        <v>231</v>
      </c>
      <c r="F209" s="5">
        <f>ROUND(Source!BB196,O209)</f>
        <v>0</v>
      </c>
      <c r="G209" s="5" t="s">
        <v>62</v>
      </c>
      <c r="H209" s="5" t="s">
        <v>63</v>
      </c>
      <c r="I209" s="5"/>
      <c r="J209" s="5"/>
      <c r="K209" s="5">
        <v>-231</v>
      </c>
      <c r="L209" s="5">
        <v>12</v>
      </c>
      <c r="M209" s="5">
        <v>3</v>
      </c>
      <c r="N209" s="5" t="s">
        <v>3</v>
      </c>
      <c r="O209" s="5">
        <v>2</v>
      </c>
      <c r="P209" s="5">
        <f>ROUND(Source!ET196,O209)</f>
        <v>0</v>
      </c>
      <c r="Q209" s="5"/>
      <c r="R209" s="5"/>
      <c r="S209" s="5"/>
      <c r="T209" s="5"/>
      <c r="U209" s="5"/>
      <c r="V209" s="5"/>
      <c r="W209" s="5"/>
    </row>
    <row r="210" spans="1:23" x14ac:dyDescent="0.2">
      <c r="A210" s="5">
        <v>50</v>
      </c>
      <c r="B210" s="5">
        <v>0</v>
      </c>
      <c r="C210" s="5">
        <v>0</v>
      </c>
      <c r="D210" s="5">
        <v>1</v>
      </c>
      <c r="E210" s="5">
        <v>204</v>
      </c>
      <c r="F210" s="5">
        <f>ROUND(Source!R196,O210)</f>
        <v>0</v>
      </c>
      <c r="G210" s="5" t="s">
        <v>64</v>
      </c>
      <c r="H210" s="5" t="s">
        <v>65</v>
      </c>
      <c r="I210" s="5"/>
      <c r="J210" s="5"/>
      <c r="K210" s="5">
        <v>-204</v>
      </c>
      <c r="L210" s="5">
        <v>13</v>
      </c>
      <c r="M210" s="5">
        <v>3</v>
      </c>
      <c r="N210" s="5" t="s">
        <v>3</v>
      </c>
      <c r="O210" s="5">
        <v>2</v>
      </c>
      <c r="P210" s="5">
        <f>ROUND(Source!DJ196,O210)</f>
        <v>0</v>
      </c>
      <c r="Q210" s="5"/>
      <c r="R210" s="5"/>
      <c r="S210" s="5"/>
      <c r="T210" s="5"/>
      <c r="U210" s="5"/>
      <c r="V210" s="5"/>
      <c r="W210" s="5"/>
    </row>
    <row r="211" spans="1:23" x14ac:dyDescent="0.2">
      <c r="A211" s="5">
        <v>50</v>
      </c>
      <c r="B211" s="5">
        <v>0</v>
      </c>
      <c r="C211" s="5">
        <v>0</v>
      </c>
      <c r="D211" s="5">
        <v>1</v>
      </c>
      <c r="E211" s="5">
        <v>205</v>
      </c>
      <c r="F211" s="5">
        <f>ROUND(Source!S196,O211)</f>
        <v>0</v>
      </c>
      <c r="G211" s="5" t="s">
        <v>66</v>
      </c>
      <c r="H211" s="5" t="s">
        <v>67</v>
      </c>
      <c r="I211" s="5"/>
      <c r="J211" s="5"/>
      <c r="K211" s="5">
        <v>-205</v>
      </c>
      <c r="L211" s="5">
        <v>14</v>
      </c>
      <c r="M211" s="5">
        <v>3</v>
      </c>
      <c r="N211" s="5" t="s">
        <v>3</v>
      </c>
      <c r="O211" s="5">
        <v>2</v>
      </c>
      <c r="P211" s="5">
        <f>ROUND(Source!DK196,O211)</f>
        <v>0</v>
      </c>
      <c r="Q211" s="5"/>
      <c r="R211" s="5"/>
      <c r="S211" s="5"/>
      <c r="T211" s="5"/>
      <c r="U211" s="5"/>
      <c r="V211" s="5"/>
      <c r="W211" s="5"/>
    </row>
    <row r="212" spans="1:23" x14ac:dyDescent="0.2">
      <c r="A212" s="5">
        <v>50</v>
      </c>
      <c r="B212" s="5">
        <v>0</v>
      </c>
      <c r="C212" s="5">
        <v>0</v>
      </c>
      <c r="D212" s="5">
        <v>1</v>
      </c>
      <c r="E212" s="5">
        <v>232</v>
      </c>
      <c r="F212" s="5">
        <f>ROUND(Source!BC196,O212)</f>
        <v>0</v>
      </c>
      <c r="G212" s="5" t="s">
        <v>68</v>
      </c>
      <c r="H212" s="5" t="s">
        <v>69</v>
      </c>
      <c r="I212" s="5"/>
      <c r="J212" s="5"/>
      <c r="K212" s="5">
        <v>-232</v>
      </c>
      <c r="L212" s="5">
        <v>15</v>
      </c>
      <c r="M212" s="5">
        <v>3</v>
      </c>
      <c r="N212" s="5" t="s">
        <v>3</v>
      </c>
      <c r="O212" s="5">
        <v>2</v>
      </c>
      <c r="P212" s="5">
        <f>ROUND(Source!EU196,O212)</f>
        <v>0</v>
      </c>
      <c r="Q212" s="5"/>
      <c r="R212" s="5"/>
      <c r="S212" s="5"/>
      <c r="T212" s="5"/>
      <c r="U212" s="5"/>
      <c r="V212" s="5"/>
      <c r="W212" s="5"/>
    </row>
    <row r="213" spans="1:23" x14ac:dyDescent="0.2">
      <c r="A213" s="5">
        <v>50</v>
      </c>
      <c r="B213" s="5">
        <v>0</v>
      </c>
      <c r="C213" s="5">
        <v>0</v>
      </c>
      <c r="D213" s="5">
        <v>1</v>
      </c>
      <c r="E213" s="5">
        <v>214</v>
      </c>
      <c r="F213" s="5">
        <f>ROUND(Source!AS196,O213)</f>
        <v>0</v>
      </c>
      <c r="G213" s="5" t="s">
        <v>70</v>
      </c>
      <c r="H213" s="5" t="s">
        <v>71</v>
      </c>
      <c r="I213" s="5"/>
      <c r="J213" s="5"/>
      <c r="K213" s="5">
        <v>-214</v>
      </c>
      <c r="L213" s="5">
        <v>16</v>
      </c>
      <c r="M213" s="5">
        <v>3</v>
      </c>
      <c r="N213" s="5" t="s">
        <v>3</v>
      </c>
      <c r="O213" s="5">
        <v>2</v>
      </c>
      <c r="P213" s="5">
        <f>ROUND(Source!EK196,O213)</f>
        <v>0</v>
      </c>
      <c r="Q213" s="5"/>
      <c r="R213" s="5"/>
      <c r="S213" s="5"/>
      <c r="T213" s="5"/>
      <c r="U213" s="5"/>
      <c r="V213" s="5"/>
      <c r="W213" s="5"/>
    </row>
    <row r="214" spans="1:23" x14ac:dyDescent="0.2">
      <c r="A214" s="5">
        <v>50</v>
      </c>
      <c r="B214" s="5">
        <v>0</v>
      </c>
      <c r="C214" s="5">
        <v>0</v>
      </c>
      <c r="D214" s="5">
        <v>1</v>
      </c>
      <c r="E214" s="5">
        <v>215</v>
      </c>
      <c r="F214" s="5">
        <f>ROUND(Source!AT196,O214)</f>
        <v>0</v>
      </c>
      <c r="G214" s="5" t="s">
        <v>72</v>
      </c>
      <c r="H214" s="5" t="s">
        <v>73</v>
      </c>
      <c r="I214" s="5"/>
      <c r="J214" s="5"/>
      <c r="K214" s="5">
        <v>-215</v>
      </c>
      <c r="L214" s="5">
        <v>17</v>
      </c>
      <c r="M214" s="5">
        <v>3</v>
      </c>
      <c r="N214" s="5" t="s">
        <v>3</v>
      </c>
      <c r="O214" s="5">
        <v>2</v>
      </c>
      <c r="P214" s="5">
        <f>ROUND(Source!EL196,O214)</f>
        <v>0</v>
      </c>
      <c r="Q214" s="5"/>
      <c r="R214" s="5"/>
      <c r="S214" s="5"/>
      <c r="T214" s="5"/>
      <c r="U214" s="5"/>
      <c r="V214" s="5"/>
      <c r="W214" s="5"/>
    </row>
    <row r="215" spans="1:23" x14ac:dyDescent="0.2">
      <c r="A215" s="5">
        <v>50</v>
      </c>
      <c r="B215" s="5">
        <v>0</v>
      </c>
      <c r="C215" s="5">
        <v>0</v>
      </c>
      <c r="D215" s="5">
        <v>1</v>
      </c>
      <c r="E215" s="5">
        <v>217</v>
      </c>
      <c r="F215" s="5">
        <f>ROUND(Source!AU196,O215)</f>
        <v>0</v>
      </c>
      <c r="G215" s="5" t="s">
        <v>74</v>
      </c>
      <c r="H215" s="5" t="s">
        <v>75</v>
      </c>
      <c r="I215" s="5"/>
      <c r="J215" s="5"/>
      <c r="K215" s="5">
        <v>-217</v>
      </c>
      <c r="L215" s="5">
        <v>18</v>
      </c>
      <c r="M215" s="5">
        <v>3</v>
      </c>
      <c r="N215" s="5" t="s">
        <v>3</v>
      </c>
      <c r="O215" s="5">
        <v>2</v>
      </c>
      <c r="P215" s="5">
        <f>ROUND(Source!EM196,O215)</f>
        <v>0</v>
      </c>
      <c r="Q215" s="5"/>
      <c r="R215" s="5"/>
      <c r="S215" s="5"/>
      <c r="T215" s="5"/>
      <c r="U215" s="5"/>
      <c r="V215" s="5"/>
      <c r="W215" s="5"/>
    </row>
    <row r="216" spans="1:23" x14ac:dyDescent="0.2">
      <c r="A216" s="5">
        <v>50</v>
      </c>
      <c r="B216" s="5">
        <v>0</v>
      </c>
      <c r="C216" s="5">
        <v>0</v>
      </c>
      <c r="D216" s="5">
        <v>1</v>
      </c>
      <c r="E216" s="5">
        <v>230</v>
      </c>
      <c r="F216" s="5">
        <f>ROUND(Source!BA196,O216)</f>
        <v>0</v>
      </c>
      <c r="G216" s="5" t="s">
        <v>76</v>
      </c>
      <c r="H216" s="5" t="s">
        <v>77</v>
      </c>
      <c r="I216" s="5"/>
      <c r="J216" s="5"/>
      <c r="K216" s="5">
        <v>-230</v>
      </c>
      <c r="L216" s="5">
        <v>19</v>
      </c>
      <c r="M216" s="5">
        <v>3</v>
      </c>
      <c r="N216" s="5" t="s">
        <v>3</v>
      </c>
      <c r="O216" s="5">
        <v>2</v>
      </c>
      <c r="P216" s="5">
        <f>ROUND(Source!ES196,O216)</f>
        <v>0</v>
      </c>
      <c r="Q216" s="5"/>
      <c r="R216" s="5"/>
      <c r="S216" s="5"/>
      <c r="T216" s="5"/>
      <c r="U216" s="5"/>
      <c r="V216" s="5"/>
      <c r="W216" s="5"/>
    </row>
    <row r="217" spans="1:23" x14ac:dyDescent="0.2">
      <c r="A217" s="5">
        <v>50</v>
      </c>
      <c r="B217" s="5">
        <v>0</v>
      </c>
      <c r="C217" s="5">
        <v>0</v>
      </c>
      <c r="D217" s="5">
        <v>1</v>
      </c>
      <c r="E217" s="5">
        <v>206</v>
      </c>
      <c r="F217" s="5">
        <f>ROUND(Source!T196,O217)</f>
        <v>0</v>
      </c>
      <c r="G217" s="5" t="s">
        <v>78</v>
      </c>
      <c r="H217" s="5" t="s">
        <v>79</v>
      </c>
      <c r="I217" s="5"/>
      <c r="J217" s="5"/>
      <c r="K217" s="5">
        <v>-206</v>
      </c>
      <c r="L217" s="5">
        <v>20</v>
      </c>
      <c r="M217" s="5">
        <v>3</v>
      </c>
      <c r="N217" s="5" t="s">
        <v>3</v>
      </c>
      <c r="O217" s="5">
        <v>2</v>
      </c>
      <c r="P217" s="5">
        <f>ROUND(Source!DL196,O217)</f>
        <v>0</v>
      </c>
      <c r="Q217" s="5"/>
      <c r="R217" s="5"/>
      <c r="S217" s="5"/>
      <c r="T217" s="5"/>
      <c r="U217" s="5"/>
      <c r="V217" s="5"/>
      <c r="W217" s="5"/>
    </row>
    <row r="218" spans="1:23" x14ac:dyDescent="0.2">
      <c r="A218" s="5">
        <v>50</v>
      </c>
      <c r="B218" s="5">
        <v>0</v>
      </c>
      <c r="C218" s="5">
        <v>0</v>
      </c>
      <c r="D218" s="5">
        <v>1</v>
      </c>
      <c r="E218" s="5">
        <v>207</v>
      </c>
      <c r="F218" s="5">
        <f>Source!U196</f>
        <v>0</v>
      </c>
      <c r="G218" s="5" t="s">
        <v>80</v>
      </c>
      <c r="H218" s="5" t="s">
        <v>81</v>
      </c>
      <c r="I218" s="5"/>
      <c r="J218" s="5"/>
      <c r="K218" s="5">
        <v>-207</v>
      </c>
      <c r="L218" s="5">
        <v>21</v>
      </c>
      <c r="M218" s="5">
        <v>3</v>
      </c>
      <c r="N218" s="5" t="s">
        <v>3</v>
      </c>
      <c r="O218" s="5">
        <v>-1</v>
      </c>
      <c r="P218" s="5">
        <f>Source!DM196</f>
        <v>0</v>
      </c>
      <c r="Q218" s="5"/>
      <c r="R218" s="5"/>
      <c r="S218" s="5"/>
      <c r="T218" s="5"/>
      <c r="U218" s="5"/>
      <c r="V218" s="5"/>
      <c r="W218" s="5"/>
    </row>
    <row r="219" spans="1:23" x14ac:dyDescent="0.2">
      <c r="A219" s="5">
        <v>50</v>
      </c>
      <c r="B219" s="5">
        <v>0</v>
      </c>
      <c r="C219" s="5">
        <v>0</v>
      </c>
      <c r="D219" s="5">
        <v>1</v>
      </c>
      <c r="E219" s="5">
        <v>208</v>
      </c>
      <c r="F219" s="5">
        <f>Source!V196</f>
        <v>0</v>
      </c>
      <c r="G219" s="5" t="s">
        <v>82</v>
      </c>
      <c r="H219" s="5" t="s">
        <v>83</v>
      </c>
      <c r="I219" s="5"/>
      <c r="J219" s="5"/>
      <c r="K219" s="5">
        <v>-208</v>
      </c>
      <c r="L219" s="5">
        <v>22</v>
      </c>
      <c r="M219" s="5">
        <v>3</v>
      </c>
      <c r="N219" s="5" t="s">
        <v>3</v>
      </c>
      <c r="O219" s="5">
        <v>-1</v>
      </c>
      <c r="P219" s="5">
        <f>Source!DN196</f>
        <v>0</v>
      </c>
      <c r="Q219" s="5"/>
      <c r="R219" s="5"/>
      <c r="S219" s="5"/>
      <c r="T219" s="5"/>
      <c r="U219" s="5"/>
      <c r="V219" s="5"/>
      <c r="W219" s="5"/>
    </row>
    <row r="220" spans="1:23" x14ac:dyDescent="0.2">
      <c r="A220" s="5">
        <v>50</v>
      </c>
      <c r="B220" s="5">
        <v>0</v>
      </c>
      <c r="C220" s="5">
        <v>0</v>
      </c>
      <c r="D220" s="5">
        <v>1</v>
      </c>
      <c r="E220" s="5">
        <v>209</v>
      </c>
      <c r="F220" s="5">
        <f>ROUND(Source!W196,O220)</f>
        <v>0</v>
      </c>
      <c r="G220" s="5" t="s">
        <v>84</v>
      </c>
      <c r="H220" s="5" t="s">
        <v>85</v>
      </c>
      <c r="I220" s="5"/>
      <c r="J220" s="5"/>
      <c r="K220" s="5">
        <v>-209</v>
      </c>
      <c r="L220" s="5">
        <v>23</v>
      </c>
      <c r="M220" s="5">
        <v>3</v>
      </c>
      <c r="N220" s="5" t="s">
        <v>3</v>
      </c>
      <c r="O220" s="5">
        <v>2</v>
      </c>
      <c r="P220" s="5">
        <f>ROUND(Source!DO196,O220)</f>
        <v>0</v>
      </c>
      <c r="Q220" s="5"/>
      <c r="R220" s="5"/>
      <c r="S220" s="5"/>
      <c r="T220" s="5"/>
      <c r="U220" s="5"/>
      <c r="V220" s="5"/>
      <c r="W220" s="5"/>
    </row>
    <row r="221" spans="1:23" x14ac:dyDescent="0.2">
      <c r="A221" s="5">
        <v>50</v>
      </c>
      <c r="B221" s="5">
        <v>0</v>
      </c>
      <c r="C221" s="5">
        <v>0</v>
      </c>
      <c r="D221" s="5">
        <v>1</v>
      </c>
      <c r="E221" s="5">
        <v>233</v>
      </c>
      <c r="F221" s="5">
        <f>ROUND(Source!BD196,O221)</f>
        <v>0</v>
      </c>
      <c r="G221" s="5" t="s">
        <v>86</v>
      </c>
      <c r="H221" s="5" t="s">
        <v>87</v>
      </c>
      <c r="I221" s="5"/>
      <c r="J221" s="5"/>
      <c r="K221" s="5">
        <v>-233</v>
      </c>
      <c r="L221" s="5">
        <v>24</v>
      </c>
      <c r="M221" s="5">
        <v>3</v>
      </c>
      <c r="N221" s="5" t="s">
        <v>3</v>
      </c>
      <c r="O221" s="5">
        <v>2</v>
      </c>
      <c r="P221" s="5">
        <f>ROUND(Source!EV196,O221)</f>
        <v>0</v>
      </c>
      <c r="Q221" s="5"/>
      <c r="R221" s="5"/>
      <c r="S221" s="5"/>
      <c r="T221" s="5"/>
      <c r="U221" s="5"/>
      <c r="V221" s="5"/>
      <c r="W221" s="5"/>
    </row>
    <row r="222" spans="1:23" x14ac:dyDescent="0.2">
      <c r="A222" s="5">
        <v>50</v>
      </c>
      <c r="B222" s="5">
        <v>0</v>
      </c>
      <c r="C222" s="5">
        <v>0</v>
      </c>
      <c r="D222" s="5">
        <v>1</v>
      </c>
      <c r="E222" s="5">
        <v>210</v>
      </c>
      <c r="F222" s="5">
        <f>ROUND(Source!X196,O222)</f>
        <v>0</v>
      </c>
      <c r="G222" s="5" t="s">
        <v>88</v>
      </c>
      <c r="H222" s="5" t="s">
        <v>89</v>
      </c>
      <c r="I222" s="5"/>
      <c r="J222" s="5"/>
      <c r="K222" s="5">
        <v>-210</v>
      </c>
      <c r="L222" s="5">
        <v>25</v>
      </c>
      <c r="M222" s="5">
        <v>3</v>
      </c>
      <c r="N222" s="5" t="s">
        <v>3</v>
      </c>
      <c r="O222" s="5">
        <v>2</v>
      </c>
      <c r="P222" s="5">
        <f>ROUND(Source!DP196,O222)</f>
        <v>0</v>
      </c>
      <c r="Q222" s="5"/>
      <c r="R222" s="5"/>
      <c r="S222" s="5"/>
      <c r="T222" s="5"/>
      <c r="U222" s="5"/>
      <c r="V222" s="5"/>
      <c r="W222" s="5"/>
    </row>
    <row r="223" spans="1:23" x14ac:dyDescent="0.2">
      <c r="A223" s="5">
        <v>50</v>
      </c>
      <c r="B223" s="5">
        <v>0</v>
      </c>
      <c r="C223" s="5">
        <v>0</v>
      </c>
      <c r="D223" s="5">
        <v>1</v>
      </c>
      <c r="E223" s="5">
        <v>211</v>
      </c>
      <c r="F223" s="5">
        <f>ROUND(Source!Y196,O223)</f>
        <v>0</v>
      </c>
      <c r="G223" s="5" t="s">
        <v>90</v>
      </c>
      <c r="H223" s="5" t="s">
        <v>91</v>
      </c>
      <c r="I223" s="5"/>
      <c r="J223" s="5"/>
      <c r="K223" s="5">
        <v>-211</v>
      </c>
      <c r="L223" s="5">
        <v>26</v>
      </c>
      <c r="M223" s="5">
        <v>3</v>
      </c>
      <c r="N223" s="5" t="s">
        <v>3</v>
      </c>
      <c r="O223" s="5">
        <v>2</v>
      </c>
      <c r="P223" s="5">
        <f>ROUND(Source!DQ196,O223)</f>
        <v>0</v>
      </c>
      <c r="Q223" s="5"/>
      <c r="R223" s="5"/>
      <c r="S223" s="5"/>
      <c r="T223" s="5"/>
      <c r="U223" s="5"/>
      <c r="V223" s="5"/>
      <c r="W223" s="5"/>
    </row>
    <row r="224" spans="1:23" x14ac:dyDescent="0.2">
      <c r="A224" s="5">
        <v>50</v>
      </c>
      <c r="B224" s="5">
        <v>0</v>
      </c>
      <c r="C224" s="5">
        <v>0</v>
      </c>
      <c r="D224" s="5">
        <v>1</v>
      </c>
      <c r="E224" s="5">
        <v>224</v>
      </c>
      <c r="F224" s="5">
        <f>ROUND(Source!AR196,O224)</f>
        <v>0</v>
      </c>
      <c r="G224" s="5" t="s">
        <v>92</v>
      </c>
      <c r="H224" s="5" t="s">
        <v>93</v>
      </c>
      <c r="I224" s="5"/>
      <c r="J224" s="5"/>
      <c r="K224" s="5">
        <v>-224</v>
      </c>
      <c r="L224" s="5">
        <v>27</v>
      </c>
      <c r="M224" s="5">
        <v>3</v>
      </c>
      <c r="N224" s="5" t="s">
        <v>3</v>
      </c>
      <c r="O224" s="5">
        <v>2</v>
      </c>
      <c r="P224" s="5">
        <f>ROUND(Source!EJ196,O224)</f>
        <v>0</v>
      </c>
      <c r="Q224" s="5"/>
      <c r="R224" s="5"/>
      <c r="S224" s="5"/>
      <c r="T224" s="5"/>
      <c r="U224" s="5"/>
      <c r="V224" s="5"/>
      <c r="W224" s="5"/>
    </row>
    <row r="226" spans="1:255" x14ac:dyDescent="0.2">
      <c r="A226" s="1">
        <v>4</v>
      </c>
      <c r="B226" s="1">
        <v>1</v>
      </c>
      <c r="C226" s="1"/>
      <c r="D226" s="1">
        <f>ROW(A233)</f>
        <v>233</v>
      </c>
      <c r="E226" s="1"/>
      <c r="F226" s="1" t="s">
        <v>24</v>
      </c>
      <c r="G226" s="1" t="s">
        <v>228</v>
      </c>
      <c r="H226" s="1" t="s">
        <v>3</v>
      </c>
      <c r="I226" s="1">
        <v>0</v>
      </c>
      <c r="J226" s="1"/>
      <c r="K226" s="1">
        <v>0</v>
      </c>
      <c r="L226" s="1"/>
      <c r="M226" s="1"/>
      <c r="N226" s="1"/>
      <c r="O226" s="1"/>
      <c r="P226" s="1"/>
      <c r="Q226" s="1"/>
      <c r="R226" s="1"/>
      <c r="S226" s="1"/>
      <c r="T226" s="1"/>
      <c r="U226" s="1" t="s">
        <v>3</v>
      </c>
      <c r="V226" s="1">
        <v>0</v>
      </c>
      <c r="W226" s="1"/>
      <c r="X226" s="1"/>
      <c r="Y226" s="1"/>
      <c r="Z226" s="1"/>
      <c r="AA226" s="1"/>
      <c r="AB226" s="1" t="s">
        <v>3</v>
      </c>
      <c r="AC226" s="1" t="s">
        <v>3</v>
      </c>
      <c r="AD226" s="1" t="s">
        <v>3</v>
      </c>
      <c r="AE226" s="1" t="s">
        <v>3</v>
      </c>
      <c r="AF226" s="1" t="s">
        <v>3</v>
      </c>
      <c r="AG226" s="1" t="s">
        <v>3</v>
      </c>
      <c r="AH226" s="1"/>
      <c r="AI226" s="1"/>
      <c r="AJ226" s="1"/>
      <c r="AK226" s="1"/>
      <c r="AL226" s="1"/>
      <c r="AM226" s="1"/>
      <c r="AN226" s="1"/>
      <c r="AO226" s="1"/>
      <c r="AP226" s="1" t="s">
        <v>3</v>
      </c>
      <c r="AQ226" s="1" t="s">
        <v>3</v>
      </c>
      <c r="AR226" s="1" t="s">
        <v>3</v>
      </c>
      <c r="AS226" s="1"/>
      <c r="AT226" s="1"/>
      <c r="AU226" s="1"/>
      <c r="AV226" s="1"/>
      <c r="AW226" s="1"/>
      <c r="AX226" s="1"/>
      <c r="AY226" s="1"/>
      <c r="AZ226" s="1" t="s">
        <v>3</v>
      </c>
      <c r="BA226" s="1"/>
      <c r="BB226" s="1" t="s">
        <v>3</v>
      </c>
      <c r="BC226" s="1" t="s">
        <v>3</v>
      </c>
      <c r="BD226" s="1" t="s">
        <v>3</v>
      </c>
      <c r="BE226" s="1" t="s">
        <v>3</v>
      </c>
      <c r="BF226" s="1" t="s">
        <v>3</v>
      </c>
      <c r="BG226" s="1" t="s">
        <v>3</v>
      </c>
      <c r="BH226" s="1" t="s">
        <v>3</v>
      </c>
      <c r="BI226" s="1" t="s">
        <v>3</v>
      </c>
      <c r="BJ226" s="1" t="s">
        <v>3</v>
      </c>
      <c r="BK226" s="1" t="s">
        <v>3</v>
      </c>
      <c r="BL226" s="1" t="s">
        <v>3</v>
      </c>
      <c r="BM226" s="1" t="s">
        <v>3</v>
      </c>
      <c r="BN226" s="1" t="s">
        <v>3</v>
      </c>
      <c r="BO226" s="1" t="s">
        <v>3</v>
      </c>
      <c r="BP226" s="1" t="s">
        <v>3</v>
      </c>
      <c r="BQ226" s="1"/>
      <c r="BR226" s="1"/>
      <c r="BS226" s="1"/>
      <c r="BT226" s="1"/>
      <c r="BU226" s="1"/>
      <c r="BV226" s="1"/>
      <c r="BW226" s="1"/>
      <c r="BX226" s="1">
        <v>0</v>
      </c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>
        <v>0</v>
      </c>
    </row>
    <row r="228" spans="1:255" x14ac:dyDescent="0.2">
      <c r="A228" s="3">
        <v>52</v>
      </c>
      <c r="B228" s="3">
        <f t="shared" ref="B228:G228" si="349">B233</f>
        <v>1</v>
      </c>
      <c r="C228" s="3">
        <f t="shared" si="349"/>
        <v>4</v>
      </c>
      <c r="D228" s="3">
        <f t="shared" si="349"/>
        <v>226</v>
      </c>
      <c r="E228" s="3">
        <f t="shared" si="349"/>
        <v>0</v>
      </c>
      <c r="F228" s="3" t="str">
        <f t="shared" si="349"/>
        <v>Новый раздел</v>
      </c>
      <c r="G228" s="3" t="str">
        <f t="shared" si="349"/>
        <v>Раздел 4. Объекты транспортного хозяйства и благоустройство</v>
      </c>
      <c r="H228" s="3"/>
      <c r="I228" s="3"/>
      <c r="J228" s="3"/>
      <c r="K228" s="3"/>
      <c r="L228" s="3"/>
      <c r="M228" s="3"/>
      <c r="N228" s="3"/>
      <c r="O228" s="3">
        <f t="shared" ref="O228:AT228" si="350">O233</f>
        <v>0</v>
      </c>
      <c r="P228" s="3">
        <f t="shared" si="350"/>
        <v>0</v>
      </c>
      <c r="Q228" s="3">
        <f t="shared" si="350"/>
        <v>0</v>
      </c>
      <c r="R228" s="3">
        <f t="shared" si="350"/>
        <v>0</v>
      </c>
      <c r="S228" s="3">
        <f t="shared" si="350"/>
        <v>0</v>
      </c>
      <c r="T228" s="3">
        <f t="shared" si="350"/>
        <v>0</v>
      </c>
      <c r="U228" s="3">
        <f t="shared" si="350"/>
        <v>0</v>
      </c>
      <c r="V228" s="3">
        <f t="shared" si="350"/>
        <v>0</v>
      </c>
      <c r="W228" s="3">
        <f t="shared" si="350"/>
        <v>0</v>
      </c>
      <c r="X228" s="3">
        <f t="shared" si="350"/>
        <v>0</v>
      </c>
      <c r="Y228" s="3">
        <f t="shared" si="350"/>
        <v>0</v>
      </c>
      <c r="Z228" s="3">
        <f t="shared" si="350"/>
        <v>0</v>
      </c>
      <c r="AA228" s="3">
        <f t="shared" si="350"/>
        <v>0</v>
      </c>
      <c r="AB228" s="3">
        <f t="shared" si="350"/>
        <v>0</v>
      </c>
      <c r="AC228" s="3">
        <f t="shared" si="350"/>
        <v>0</v>
      </c>
      <c r="AD228" s="3">
        <f t="shared" si="350"/>
        <v>0</v>
      </c>
      <c r="AE228" s="3">
        <f t="shared" si="350"/>
        <v>0</v>
      </c>
      <c r="AF228" s="3">
        <f t="shared" si="350"/>
        <v>0</v>
      </c>
      <c r="AG228" s="3">
        <f t="shared" si="350"/>
        <v>0</v>
      </c>
      <c r="AH228" s="3">
        <f t="shared" si="350"/>
        <v>0</v>
      </c>
      <c r="AI228" s="3">
        <f t="shared" si="350"/>
        <v>0</v>
      </c>
      <c r="AJ228" s="3">
        <f t="shared" si="350"/>
        <v>0</v>
      </c>
      <c r="AK228" s="3">
        <f t="shared" si="350"/>
        <v>0</v>
      </c>
      <c r="AL228" s="3">
        <f t="shared" si="350"/>
        <v>0</v>
      </c>
      <c r="AM228" s="3">
        <f t="shared" si="350"/>
        <v>0</v>
      </c>
      <c r="AN228" s="3">
        <f t="shared" si="350"/>
        <v>0</v>
      </c>
      <c r="AO228" s="3">
        <f t="shared" si="350"/>
        <v>0</v>
      </c>
      <c r="AP228" s="3">
        <f t="shared" si="350"/>
        <v>0</v>
      </c>
      <c r="AQ228" s="3">
        <f t="shared" si="350"/>
        <v>0</v>
      </c>
      <c r="AR228" s="3">
        <f t="shared" si="350"/>
        <v>0</v>
      </c>
      <c r="AS228" s="3">
        <f t="shared" si="350"/>
        <v>0</v>
      </c>
      <c r="AT228" s="3">
        <f t="shared" si="350"/>
        <v>0</v>
      </c>
      <c r="AU228" s="3">
        <f t="shared" ref="AU228:BZ228" si="351">AU233</f>
        <v>0</v>
      </c>
      <c r="AV228" s="3">
        <f t="shared" si="351"/>
        <v>0</v>
      </c>
      <c r="AW228" s="3">
        <f t="shared" si="351"/>
        <v>0</v>
      </c>
      <c r="AX228" s="3">
        <f t="shared" si="351"/>
        <v>0</v>
      </c>
      <c r="AY228" s="3">
        <f t="shared" si="351"/>
        <v>0</v>
      </c>
      <c r="AZ228" s="3">
        <f t="shared" si="351"/>
        <v>0</v>
      </c>
      <c r="BA228" s="3">
        <f t="shared" si="351"/>
        <v>0</v>
      </c>
      <c r="BB228" s="3">
        <f t="shared" si="351"/>
        <v>0</v>
      </c>
      <c r="BC228" s="3">
        <f t="shared" si="351"/>
        <v>0</v>
      </c>
      <c r="BD228" s="3">
        <f t="shared" si="351"/>
        <v>0</v>
      </c>
      <c r="BE228" s="3">
        <f t="shared" si="351"/>
        <v>0</v>
      </c>
      <c r="BF228" s="3">
        <f t="shared" si="351"/>
        <v>0</v>
      </c>
      <c r="BG228" s="3">
        <f t="shared" si="351"/>
        <v>0</v>
      </c>
      <c r="BH228" s="3">
        <f t="shared" si="351"/>
        <v>0</v>
      </c>
      <c r="BI228" s="3">
        <f t="shared" si="351"/>
        <v>0</v>
      </c>
      <c r="BJ228" s="3">
        <f t="shared" si="351"/>
        <v>0</v>
      </c>
      <c r="BK228" s="3">
        <f t="shared" si="351"/>
        <v>0</v>
      </c>
      <c r="BL228" s="3">
        <f t="shared" si="351"/>
        <v>0</v>
      </c>
      <c r="BM228" s="3">
        <f t="shared" si="351"/>
        <v>0</v>
      </c>
      <c r="BN228" s="3">
        <f t="shared" si="351"/>
        <v>0</v>
      </c>
      <c r="BO228" s="3">
        <f t="shared" si="351"/>
        <v>0</v>
      </c>
      <c r="BP228" s="3">
        <f t="shared" si="351"/>
        <v>0</v>
      </c>
      <c r="BQ228" s="3">
        <f t="shared" si="351"/>
        <v>0</v>
      </c>
      <c r="BR228" s="3">
        <f t="shared" si="351"/>
        <v>0</v>
      </c>
      <c r="BS228" s="3">
        <f t="shared" si="351"/>
        <v>0</v>
      </c>
      <c r="BT228" s="3">
        <f t="shared" si="351"/>
        <v>0</v>
      </c>
      <c r="BU228" s="3">
        <f t="shared" si="351"/>
        <v>0</v>
      </c>
      <c r="BV228" s="3">
        <f t="shared" si="351"/>
        <v>0</v>
      </c>
      <c r="BW228" s="3">
        <f t="shared" si="351"/>
        <v>0</v>
      </c>
      <c r="BX228" s="3">
        <f t="shared" si="351"/>
        <v>0</v>
      </c>
      <c r="BY228" s="3">
        <f t="shared" si="351"/>
        <v>0</v>
      </c>
      <c r="BZ228" s="3">
        <f t="shared" si="351"/>
        <v>0</v>
      </c>
      <c r="CA228" s="3">
        <f t="shared" ref="CA228:DF228" si="352">CA233</f>
        <v>0</v>
      </c>
      <c r="CB228" s="3">
        <f t="shared" si="352"/>
        <v>0</v>
      </c>
      <c r="CC228" s="3">
        <f t="shared" si="352"/>
        <v>0</v>
      </c>
      <c r="CD228" s="3">
        <f t="shared" si="352"/>
        <v>0</v>
      </c>
      <c r="CE228" s="3">
        <f t="shared" si="352"/>
        <v>0</v>
      </c>
      <c r="CF228" s="3">
        <f t="shared" si="352"/>
        <v>0</v>
      </c>
      <c r="CG228" s="3">
        <f t="shared" si="352"/>
        <v>0</v>
      </c>
      <c r="CH228" s="3">
        <f t="shared" si="352"/>
        <v>0</v>
      </c>
      <c r="CI228" s="3">
        <f t="shared" si="352"/>
        <v>0</v>
      </c>
      <c r="CJ228" s="3">
        <f t="shared" si="352"/>
        <v>0</v>
      </c>
      <c r="CK228" s="3">
        <f t="shared" si="352"/>
        <v>0</v>
      </c>
      <c r="CL228" s="3">
        <f t="shared" si="352"/>
        <v>0</v>
      </c>
      <c r="CM228" s="3">
        <f t="shared" si="352"/>
        <v>0</v>
      </c>
      <c r="CN228" s="3">
        <f t="shared" si="352"/>
        <v>0</v>
      </c>
      <c r="CO228" s="3">
        <f t="shared" si="352"/>
        <v>0</v>
      </c>
      <c r="CP228" s="3">
        <f t="shared" si="352"/>
        <v>0</v>
      </c>
      <c r="CQ228" s="3">
        <f t="shared" si="352"/>
        <v>0</v>
      </c>
      <c r="CR228" s="3">
        <f t="shared" si="352"/>
        <v>0</v>
      </c>
      <c r="CS228" s="3">
        <f t="shared" si="352"/>
        <v>0</v>
      </c>
      <c r="CT228" s="3">
        <f t="shared" si="352"/>
        <v>0</v>
      </c>
      <c r="CU228" s="3">
        <f t="shared" si="352"/>
        <v>0</v>
      </c>
      <c r="CV228" s="3">
        <f t="shared" si="352"/>
        <v>0</v>
      </c>
      <c r="CW228" s="3">
        <f t="shared" si="352"/>
        <v>0</v>
      </c>
      <c r="CX228" s="3">
        <f t="shared" si="352"/>
        <v>0</v>
      </c>
      <c r="CY228" s="3">
        <f t="shared" si="352"/>
        <v>0</v>
      </c>
      <c r="CZ228" s="3">
        <f t="shared" si="352"/>
        <v>0</v>
      </c>
      <c r="DA228" s="3">
        <f t="shared" si="352"/>
        <v>0</v>
      </c>
      <c r="DB228" s="3">
        <f t="shared" si="352"/>
        <v>0</v>
      </c>
      <c r="DC228" s="3">
        <f t="shared" si="352"/>
        <v>0</v>
      </c>
      <c r="DD228" s="3">
        <f t="shared" si="352"/>
        <v>0</v>
      </c>
      <c r="DE228" s="3">
        <f t="shared" si="352"/>
        <v>0</v>
      </c>
      <c r="DF228" s="3">
        <f t="shared" si="352"/>
        <v>0</v>
      </c>
      <c r="DG228" s="4">
        <f t="shared" ref="DG228:EL228" si="353">DG233</f>
        <v>0</v>
      </c>
      <c r="DH228" s="4">
        <f t="shared" si="353"/>
        <v>0</v>
      </c>
      <c r="DI228" s="4">
        <f t="shared" si="353"/>
        <v>0</v>
      </c>
      <c r="DJ228" s="4">
        <f t="shared" si="353"/>
        <v>0</v>
      </c>
      <c r="DK228" s="4">
        <f t="shared" si="353"/>
        <v>0</v>
      </c>
      <c r="DL228" s="4">
        <f t="shared" si="353"/>
        <v>0</v>
      </c>
      <c r="DM228" s="4">
        <f t="shared" si="353"/>
        <v>0</v>
      </c>
      <c r="DN228" s="4">
        <f t="shared" si="353"/>
        <v>0</v>
      </c>
      <c r="DO228" s="4">
        <f t="shared" si="353"/>
        <v>0</v>
      </c>
      <c r="DP228" s="4">
        <f t="shared" si="353"/>
        <v>0</v>
      </c>
      <c r="DQ228" s="4">
        <f t="shared" si="353"/>
        <v>0</v>
      </c>
      <c r="DR228" s="4">
        <f t="shared" si="353"/>
        <v>0</v>
      </c>
      <c r="DS228" s="4">
        <f t="shared" si="353"/>
        <v>0</v>
      </c>
      <c r="DT228" s="4">
        <f t="shared" si="353"/>
        <v>0</v>
      </c>
      <c r="DU228" s="4">
        <f t="shared" si="353"/>
        <v>0</v>
      </c>
      <c r="DV228" s="4">
        <f t="shared" si="353"/>
        <v>0</v>
      </c>
      <c r="DW228" s="4">
        <f t="shared" si="353"/>
        <v>0</v>
      </c>
      <c r="DX228" s="4">
        <f t="shared" si="353"/>
        <v>0</v>
      </c>
      <c r="DY228" s="4">
        <f t="shared" si="353"/>
        <v>0</v>
      </c>
      <c r="DZ228" s="4">
        <f t="shared" si="353"/>
        <v>0</v>
      </c>
      <c r="EA228" s="4">
        <f t="shared" si="353"/>
        <v>0</v>
      </c>
      <c r="EB228" s="4">
        <f t="shared" si="353"/>
        <v>0</v>
      </c>
      <c r="EC228" s="4">
        <f t="shared" si="353"/>
        <v>0</v>
      </c>
      <c r="ED228" s="4">
        <f t="shared" si="353"/>
        <v>0</v>
      </c>
      <c r="EE228" s="4">
        <f t="shared" si="353"/>
        <v>0</v>
      </c>
      <c r="EF228" s="4">
        <f t="shared" si="353"/>
        <v>0</v>
      </c>
      <c r="EG228" s="4">
        <f t="shared" si="353"/>
        <v>0</v>
      </c>
      <c r="EH228" s="4">
        <f t="shared" si="353"/>
        <v>0</v>
      </c>
      <c r="EI228" s="4">
        <f t="shared" si="353"/>
        <v>0</v>
      </c>
      <c r="EJ228" s="4">
        <f t="shared" si="353"/>
        <v>0</v>
      </c>
      <c r="EK228" s="4">
        <f t="shared" si="353"/>
        <v>0</v>
      </c>
      <c r="EL228" s="4">
        <f t="shared" si="353"/>
        <v>0</v>
      </c>
      <c r="EM228" s="4">
        <f t="shared" ref="EM228:FR228" si="354">EM233</f>
        <v>0</v>
      </c>
      <c r="EN228" s="4">
        <f t="shared" si="354"/>
        <v>0</v>
      </c>
      <c r="EO228" s="4">
        <f t="shared" si="354"/>
        <v>0</v>
      </c>
      <c r="EP228" s="4">
        <f t="shared" si="354"/>
        <v>0</v>
      </c>
      <c r="EQ228" s="4">
        <f t="shared" si="354"/>
        <v>0</v>
      </c>
      <c r="ER228" s="4">
        <f t="shared" si="354"/>
        <v>0</v>
      </c>
      <c r="ES228" s="4">
        <f t="shared" si="354"/>
        <v>0</v>
      </c>
      <c r="ET228" s="4">
        <f t="shared" si="354"/>
        <v>0</v>
      </c>
      <c r="EU228" s="4">
        <f t="shared" si="354"/>
        <v>0</v>
      </c>
      <c r="EV228" s="4">
        <f t="shared" si="354"/>
        <v>0</v>
      </c>
      <c r="EW228" s="4">
        <f t="shared" si="354"/>
        <v>0</v>
      </c>
      <c r="EX228" s="4">
        <f t="shared" si="354"/>
        <v>0</v>
      </c>
      <c r="EY228" s="4">
        <f t="shared" si="354"/>
        <v>0</v>
      </c>
      <c r="EZ228" s="4">
        <f t="shared" si="354"/>
        <v>0</v>
      </c>
      <c r="FA228" s="4">
        <f t="shared" si="354"/>
        <v>0</v>
      </c>
      <c r="FB228" s="4">
        <f t="shared" si="354"/>
        <v>0</v>
      </c>
      <c r="FC228" s="4">
        <f t="shared" si="354"/>
        <v>0</v>
      </c>
      <c r="FD228" s="4">
        <f t="shared" si="354"/>
        <v>0</v>
      </c>
      <c r="FE228" s="4">
        <f t="shared" si="354"/>
        <v>0</v>
      </c>
      <c r="FF228" s="4">
        <f t="shared" si="354"/>
        <v>0</v>
      </c>
      <c r="FG228" s="4">
        <f t="shared" si="354"/>
        <v>0</v>
      </c>
      <c r="FH228" s="4">
        <f t="shared" si="354"/>
        <v>0</v>
      </c>
      <c r="FI228" s="4">
        <f t="shared" si="354"/>
        <v>0</v>
      </c>
      <c r="FJ228" s="4">
        <f t="shared" si="354"/>
        <v>0</v>
      </c>
      <c r="FK228" s="4">
        <f t="shared" si="354"/>
        <v>0</v>
      </c>
      <c r="FL228" s="4">
        <f t="shared" si="354"/>
        <v>0</v>
      </c>
      <c r="FM228" s="4">
        <f t="shared" si="354"/>
        <v>0</v>
      </c>
      <c r="FN228" s="4">
        <f t="shared" si="354"/>
        <v>0</v>
      </c>
      <c r="FO228" s="4">
        <f t="shared" si="354"/>
        <v>0</v>
      </c>
      <c r="FP228" s="4">
        <f t="shared" si="354"/>
        <v>0</v>
      </c>
      <c r="FQ228" s="4">
        <f t="shared" si="354"/>
        <v>0</v>
      </c>
      <c r="FR228" s="4">
        <f t="shared" si="354"/>
        <v>0</v>
      </c>
      <c r="FS228" s="4">
        <f t="shared" ref="FS228:GX228" si="355">FS233</f>
        <v>0</v>
      </c>
      <c r="FT228" s="4">
        <f t="shared" si="355"/>
        <v>0</v>
      </c>
      <c r="FU228" s="4">
        <f t="shared" si="355"/>
        <v>0</v>
      </c>
      <c r="FV228" s="4">
        <f t="shared" si="355"/>
        <v>0</v>
      </c>
      <c r="FW228" s="4">
        <f t="shared" si="355"/>
        <v>0</v>
      </c>
      <c r="FX228" s="4">
        <f t="shared" si="355"/>
        <v>0</v>
      </c>
      <c r="FY228" s="4">
        <f t="shared" si="355"/>
        <v>0</v>
      </c>
      <c r="FZ228" s="4">
        <f t="shared" si="355"/>
        <v>0</v>
      </c>
      <c r="GA228" s="4">
        <f t="shared" si="355"/>
        <v>0</v>
      </c>
      <c r="GB228" s="4">
        <f t="shared" si="355"/>
        <v>0</v>
      </c>
      <c r="GC228" s="4">
        <f t="shared" si="355"/>
        <v>0</v>
      </c>
      <c r="GD228" s="4">
        <f t="shared" si="355"/>
        <v>0</v>
      </c>
      <c r="GE228" s="4">
        <f t="shared" si="355"/>
        <v>0</v>
      </c>
      <c r="GF228" s="4">
        <f t="shared" si="355"/>
        <v>0</v>
      </c>
      <c r="GG228" s="4">
        <f t="shared" si="355"/>
        <v>0</v>
      </c>
      <c r="GH228" s="4">
        <f t="shared" si="355"/>
        <v>0</v>
      </c>
      <c r="GI228" s="4">
        <f t="shared" si="355"/>
        <v>0</v>
      </c>
      <c r="GJ228" s="4">
        <f t="shared" si="355"/>
        <v>0</v>
      </c>
      <c r="GK228" s="4">
        <f t="shared" si="355"/>
        <v>0</v>
      </c>
      <c r="GL228" s="4">
        <f t="shared" si="355"/>
        <v>0</v>
      </c>
      <c r="GM228" s="4">
        <f t="shared" si="355"/>
        <v>0</v>
      </c>
      <c r="GN228" s="4">
        <f t="shared" si="355"/>
        <v>0</v>
      </c>
      <c r="GO228" s="4">
        <f t="shared" si="355"/>
        <v>0</v>
      </c>
      <c r="GP228" s="4">
        <f t="shared" si="355"/>
        <v>0</v>
      </c>
      <c r="GQ228" s="4">
        <f t="shared" si="355"/>
        <v>0</v>
      </c>
      <c r="GR228" s="4">
        <f t="shared" si="355"/>
        <v>0</v>
      </c>
      <c r="GS228" s="4">
        <f t="shared" si="355"/>
        <v>0</v>
      </c>
      <c r="GT228" s="4">
        <f t="shared" si="355"/>
        <v>0</v>
      </c>
      <c r="GU228" s="4">
        <f t="shared" si="355"/>
        <v>0</v>
      </c>
      <c r="GV228" s="4">
        <f t="shared" si="355"/>
        <v>0</v>
      </c>
      <c r="GW228" s="4">
        <f t="shared" si="355"/>
        <v>0</v>
      </c>
      <c r="GX228" s="4">
        <f t="shared" si="355"/>
        <v>0</v>
      </c>
    </row>
    <row r="230" spans="1:255" x14ac:dyDescent="0.2">
      <c r="A230" s="2">
        <v>17</v>
      </c>
      <c r="B230" s="2">
        <v>1</v>
      </c>
      <c r="C230" s="2"/>
      <c r="D230" s="2"/>
      <c r="E230" s="2" t="s">
        <v>229</v>
      </c>
      <c r="F230" s="2" t="s">
        <v>230</v>
      </c>
      <c r="G230" s="2" t="s">
        <v>231</v>
      </c>
      <c r="H230" s="2" t="s">
        <v>29</v>
      </c>
      <c r="I230" s="2">
        <v>0</v>
      </c>
      <c r="J230" s="2">
        <v>0</v>
      </c>
      <c r="K230" s="2"/>
      <c r="L230" s="2">
        <v>1</v>
      </c>
      <c r="M230" s="2">
        <v>0</v>
      </c>
      <c r="N230" s="2">
        <f>ROUND(L230-M230,4)</f>
        <v>1</v>
      </c>
      <c r="O230" s="2">
        <f>ROUND(CP230,2)</f>
        <v>0</v>
      </c>
      <c r="P230" s="2">
        <f>ROUND(CQ230*I230,2)</f>
        <v>0</v>
      </c>
      <c r="Q230" s="2">
        <f>ROUND(CR230*I230,2)</f>
        <v>0</v>
      </c>
      <c r="R230" s="2">
        <f>ROUND(CS230*I230,2)</f>
        <v>0</v>
      </c>
      <c r="S230" s="2">
        <f>ROUND(CT230*I230,2)</f>
        <v>0</v>
      </c>
      <c r="T230" s="2">
        <f>ROUND(CU230*I230,2)</f>
        <v>0</v>
      </c>
      <c r="U230" s="2">
        <f>CV230*I230</f>
        <v>0</v>
      </c>
      <c r="V230" s="2">
        <f>CW230*I230</f>
        <v>0</v>
      </c>
      <c r="W230" s="2">
        <f>ROUND(CX230*I230,2)</f>
        <v>0</v>
      </c>
      <c r="X230" s="2">
        <f>ROUND(CY230,2)</f>
        <v>0</v>
      </c>
      <c r="Y230" s="2">
        <f>ROUND(CZ230,2)</f>
        <v>0</v>
      </c>
      <c r="Z230" s="2"/>
      <c r="AA230" s="2">
        <v>58262852</v>
      </c>
      <c r="AB230" s="2">
        <f>ROUND((AC230+AD230+AF230),2)</f>
        <v>12820900</v>
      </c>
      <c r="AC230" s="2">
        <f t="shared" ref="AC230:AF231" si="356">ROUND((ES230),2)</f>
        <v>0</v>
      </c>
      <c r="AD230" s="2">
        <f t="shared" si="356"/>
        <v>0</v>
      </c>
      <c r="AE230" s="2">
        <f t="shared" si="356"/>
        <v>0</v>
      </c>
      <c r="AF230" s="2">
        <f t="shared" si="356"/>
        <v>12820900</v>
      </c>
      <c r="AG230" s="2">
        <f>ROUND((AP230),2)</f>
        <v>0</v>
      </c>
      <c r="AH230" s="2">
        <f>(EW230)</f>
        <v>0</v>
      </c>
      <c r="AI230" s="2">
        <f>(EX230)</f>
        <v>0</v>
      </c>
      <c r="AJ230" s="2">
        <f>(AS230)</f>
        <v>0</v>
      </c>
      <c r="AK230" s="2">
        <v>12820900</v>
      </c>
      <c r="AL230" s="2">
        <v>0</v>
      </c>
      <c r="AM230" s="2">
        <v>0</v>
      </c>
      <c r="AN230" s="2">
        <v>0</v>
      </c>
      <c r="AO230" s="2">
        <v>12820900</v>
      </c>
      <c r="AP230" s="2">
        <v>0</v>
      </c>
      <c r="AQ230" s="2">
        <v>0</v>
      </c>
      <c r="AR230" s="2">
        <v>0</v>
      </c>
      <c r="AS230" s="2">
        <v>0</v>
      </c>
      <c r="AT230" s="2">
        <v>0</v>
      </c>
      <c r="AU230" s="2">
        <v>0</v>
      </c>
      <c r="AV230" s="2">
        <v>1</v>
      </c>
      <c r="AW230" s="2">
        <v>1</v>
      </c>
      <c r="AX230" s="2"/>
      <c r="AY230" s="2"/>
      <c r="AZ230" s="2">
        <v>1</v>
      </c>
      <c r="BA230" s="2">
        <v>1</v>
      </c>
      <c r="BB230" s="2">
        <v>1</v>
      </c>
      <c r="BC230" s="2">
        <v>1</v>
      </c>
      <c r="BD230" s="2" t="s">
        <v>3</v>
      </c>
      <c r="BE230" s="2" t="s">
        <v>3</v>
      </c>
      <c r="BF230" s="2" t="s">
        <v>3</v>
      </c>
      <c r="BG230" s="2" t="s">
        <v>3</v>
      </c>
      <c r="BH230" s="2">
        <v>0</v>
      </c>
      <c r="BI230" s="2">
        <v>1</v>
      </c>
      <c r="BJ230" s="2" t="s">
        <v>3</v>
      </c>
      <c r="BK230" s="2"/>
      <c r="BL230" s="2"/>
      <c r="BM230" s="2">
        <v>1211</v>
      </c>
      <c r="BN230" s="2">
        <v>0</v>
      </c>
      <c r="BO230" s="2" t="s">
        <v>3</v>
      </c>
      <c r="BP230" s="2">
        <v>0</v>
      </c>
      <c r="BQ230" s="2">
        <v>8</v>
      </c>
      <c r="BR230" s="2">
        <v>0</v>
      </c>
      <c r="BS230" s="2">
        <v>1</v>
      </c>
      <c r="BT230" s="2">
        <v>1</v>
      </c>
      <c r="BU230" s="2">
        <v>1</v>
      </c>
      <c r="BV230" s="2">
        <v>1</v>
      </c>
      <c r="BW230" s="2">
        <v>1</v>
      </c>
      <c r="BX230" s="2">
        <v>1</v>
      </c>
      <c r="BY230" s="2" t="s">
        <v>3</v>
      </c>
      <c r="BZ230" s="2">
        <v>0</v>
      </c>
      <c r="CA230" s="2">
        <v>0</v>
      </c>
      <c r="CB230" s="2"/>
      <c r="CC230" s="2"/>
      <c r="CD230" s="2"/>
      <c r="CE230" s="2">
        <v>0</v>
      </c>
      <c r="CF230" s="2">
        <v>0</v>
      </c>
      <c r="CG230" s="2">
        <v>0</v>
      </c>
      <c r="CH230" s="2">
        <v>46</v>
      </c>
      <c r="CI230" s="2">
        <v>0</v>
      </c>
      <c r="CJ230" s="2">
        <v>0</v>
      </c>
      <c r="CK230" s="2">
        <v>0</v>
      </c>
      <c r="CL230" s="2">
        <v>0</v>
      </c>
      <c r="CM230" s="2">
        <v>0</v>
      </c>
      <c r="CN230" s="2" t="s">
        <v>3</v>
      </c>
      <c r="CO230" s="2">
        <v>0</v>
      </c>
      <c r="CP230" s="2">
        <f>(P230+Q230+S230)</f>
        <v>0</v>
      </c>
      <c r="CQ230" s="2">
        <f>AC230*BC230</f>
        <v>0</v>
      </c>
      <c r="CR230" s="2">
        <f>((AD230*BB230-(EU230)*BS230)+AE230*BS230)</f>
        <v>0</v>
      </c>
      <c r="CS230" s="2">
        <f>AE230*BS230</f>
        <v>0</v>
      </c>
      <c r="CT230" s="2">
        <f>AF230*BA230</f>
        <v>12820900</v>
      </c>
      <c r="CU230" s="2">
        <f t="shared" ref="CU230:CX231" si="357">AG230</f>
        <v>0</v>
      </c>
      <c r="CV230" s="2">
        <f t="shared" si="357"/>
        <v>0</v>
      </c>
      <c r="CW230" s="2">
        <f t="shared" si="357"/>
        <v>0</v>
      </c>
      <c r="CX230" s="2">
        <f t="shared" si="357"/>
        <v>0</v>
      </c>
      <c r="CY230" s="2">
        <f>(((S230+R230)*FX230)/100)</f>
        <v>0</v>
      </c>
      <c r="CZ230" s="2">
        <f>(((S230+R230)*CA230)/100)</f>
        <v>0</v>
      </c>
      <c r="DA230" s="2"/>
      <c r="DB230" s="2"/>
      <c r="DC230" s="2" t="s">
        <v>3</v>
      </c>
      <c r="DD230" s="2" t="s">
        <v>3</v>
      </c>
      <c r="DE230" s="2" t="s">
        <v>3</v>
      </c>
      <c r="DF230" s="2" t="s">
        <v>3</v>
      </c>
      <c r="DG230" s="2" t="s">
        <v>3</v>
      </c>
      <c r="DH230" s="2" t="s">
        <v>3</v>
      </c>
      <c r="DI230" s="2" t="s">
        <v>3</v>
      </c>
      <c r="DJ230" s="2" t="s">
        <v>3</v>
      </c>
      <c r="DK230" s="2" t="s">
        <v>3</v>
      </c>
      <c r="DL230" s="2" t="s">
        <v>3</v>
      </c>
      <c r="DM230" s="2" t="s">
        <v>3</v>
      </c>
      <c r="DN230" s="2">
        <v>0</v>
      </c>
      <c r="DO230" s="2">
        <v>0</v>
      </c>
      <c r="DP230" s="2">
        <v>1</v>
      </c>
      <c r="DQ230" s="2">
        <v>1</v>
      </c>
      <c r="DR230" s="2"/>
      <c r="DS230" s="2"/>
      <c r="DT230" s="2"/>
      <c r="DU230" s="2">
        <v>1013</v>
      </c>
      <c r="DV230" s="2" t="s">
        <v>29</v>
      </c>
      <c r="DW230" s="2" t="s">
        <v>29</v>
      </c>
      <c r="DX230" s="2">
        <v>1</v>
      </c>
      <c r="DY230" s="2"/>
      <c r="DZ230" s="2"/>
      <c r="EA230" s="2"/>
      <c r="EB230" s="2"/>
      <c r="EC230" s="2"/>
      <c r="ED230" s="2"/>
      <c r="EE230" s="2">
        <v>58262974</v>
      </c>
      <c r="EF230" s="2">
        <v>8</v>
      </c>
      <c r="EG230" s="2" t="s">
        <v>30</v>
      </c>
      <c r="EH230" s="2">
        <v>0</v>
      </c>
      <c r="EI230" s="2" t="s">
        <v>3</v>
      </c>
      <c r="EJ230" s="2">
        <v>1</v>
      </c>
      <c r="EK230" s="2">
        <v>1211</v>
      </c>
      <c r="EL230" s="2" t="s">
        <v>31</v>
      </c>
      <c r="EM230" s="2" t="s">
        <v>32</v>
      </c>
      <c r="EN230" s="2"/>
      <c r="EO230" s="2" t="s">
        <v>3</v>
      </c>
      <c r="EP230" s="2"/>
      <c r="EQ230" s="2">
        <v>0</v>
      </c>
      <c r="ER230" s="2">
        <v>12820900</v>
      </c>
      <c r="ES230" s="2">
        <v>0</v>
      </c>
      <c r="ET230" s="2">
        <v>0</v>
      </c>
      <c r="EU230" s="2">
        <v>0</v>
      </c>
      <c r="EV230" s="2">
        <v>12820900</v>
      </c>
      <c r="EW230" s="2">
        <v>0</v>
      </c>
      <c r="EX230" s="2">
        <v>0</v>
      </c>
      <c r="EY230" s="2">
        <v>0</v>
      </c>
      <c r="EZ230" s="2"/>
      <c r="FA230" s="2"/>
      <c r="FB230" s="2"/>
      <c r="FC230" s="2"/>
      <c r="FD230" s="2"/>
      <c r="FE230" s="2"/>
      <c r="FF230" s="2"/>
      <c r="FG230" s="2"/>
      <c r="FH230" s="2"/>
      <c r="FI230" s="2"/>
      <c r="FJ230" s="2"/>
      <c r="FK230" s="2"/>
      <c r="FL230" s="2"/>
      <c r="FM230" s="2"/>
      <c r="FN230" s="2"/>
      <c r="FO230" s="2"/>
      <c r="FP230" s="2"/>
      <c r="FQ230" s="2">
        <v>0</v>
      </c>
      <c r="FR230" s="2">
        <f>ROUND(IF(AND(BH230=3,BI230=3),P230,0),2)</f>
        <v>0</v>
      </c>
      <c r="FS230" s="2">
        <v>0</v>
      </c>
      <c r="FT230" s="2" t="s">
        <v>33</v>
      </c>
      <c r="FU230" s="2"/>
      <c r="FV230" s="2"/>
      <c r="FW230" s="2"/>
      <c r="FX230" s="2">
        <v>0</v>
      </c>
      <c r="FY230" s="2">
        <v>0</v>
      </c>
      <c r="FZ230" s="2"/>
      <c r="GA230" s="2" t="s">
        <v>3</v>
      </c>
      <c r="GB230" s="2"/>
      <c r="GC230" s="2"/>
      <c r="GD230" s="2">
        <v>1</v>
      </c>
      <c r="GE230" s="2"/>
      <c r="GF230" s="2">
        <v>1091229827</v>
      </c>
      <c r="GG230" s="2">
        <v>2</v>
      </c>
      <c r="GH230" s="2">
        <v>2</v>
      </c>
      <c r="GI230" s="2">
        <v>0</v>
      </c>
      <c r="GJ230" s="2">
        <v>0</v>
      </c>
      <c r="GK230" s="2">
        <v>0</v>
      </c>
      <c r="GL230" s="2">
        <f>ROUND(IF(AND(BH230=3,BI230=3,FS230&lt;&gt;0),P230,0),2)</f>
        <v>0</v>
      </c>
      <c r="GM230" s="2">
        <f>ROUND(O230+X230+Y230,2)+GX230</f>
        <v>0</v>
      </c>
      <c r="GN230" s="2">
        <f>IF(OR(BI230=0,BI230=1),ROUND(O230+X230+Y230,2),0)</f>
        <v>0</v>
      </c>
      <c r="GO230" s="2">
        <f>IF(BI230=2,ROUND(O230+X230+Y230,2),0)</f>
        <v>0</v>
      </c>
      <c r="GP230" s="2">
        <f>IF(BI230=4,ROUND(O230+X230+Y230,2)+GX230,0)</f>
        <v>0</v>
      </c>
      <c r="GQ230" s="2"/>
      <c r="GR230" s="2">
        <v>0</v>
      </c>
      <c r="GS230" s="2">
        <v>4</v>
      </c>
      <c r="GT230" s="2">
        <v>0</v>
      </c>
      <c r="GU230" s="2" t="s">
        <v>3</v>
      </c>
      <c r="GV230" s="2">
        <f>ROUND((GT230),2)</f>
        <v>0</v>
      </c>
      <c r="GW230" s="2">
        <v>1</v>
      </c>
      <c r="GX230" s="2">
        <f>ROUND(HC230*I230,2)</f>
        <v>0</v>
      </c>
      <c r="GY230" s="2"/>
      <c r="GZ230" s="2"/>
      <c r="HA230" s="2">
        <v>0</v>
      </c>
      <c r="HB230" s="2">
        <v>0</v>
      </c>
      <c r="HC230" s="2">
        <f>GV230*GW230</f>
        <v>0</v>
      </c>
      <c r="HD230" s="2"/>
      <c r="HE230" s="2"/>
      <c r="HF230" s="2"/>
      <c r="HG230" s="2"/>
      <c r="HH230" s="2"/>
      <c r="HI230" s="2"/>
      <c r="HJ230" s="2"/>
      <c r="HK230" s="2"/>
      <c r="HL230" s="2"/>
      <c r="HM230" s="2"/>
      <c r="HN230" s="2"/>
      <c r="HO230" s="2"/>
      <c r="HP230" s="2"/>
      <c r="HQ230" s="2"/>
      <c r="HR230" s="2"/>
      <c r="HS230" s="2"/>
      <c r="HT230" s="2"/>
      <c r="HU230" s="2"/>
      <c r="HV230" s="2"/>
      <c r="HW230" s="2"/>
      <c r="HX230" s="2"/>
      <c r="HY230" s="2"/>
      <c r="HZ230" s="2"/>
      <c r="IA230" s="2"/>
      <c r="IB230" s="2"/>
      <c r="IC230" s="2"/>
      <c r="ID230" s="2"/>
      <c r="IE230" s="2"/>
      <c r="IF230" s="2"/>
      <c r="IG230" s="2"/>
      <c r="IH230" s="2"/>
      <c r="II230" s="2"/>
      <c r="IJ230" s="2"/>
      <c r="IK230" s="2">
        <v>0</v>
      </c>
      <c r="IL230" s="2"/>
      <c r="IM230" s="2"/>
      <c r="IN230" s="2"/>
      <c r="IO230" s="2"/>
      <c r="IP230" s="2"/>
      <c r="IQ230" s="2"/>
      <c r="IR230" s="2"/>
      <c r="IS230" s="2"/>
      <c r="IT230" s="2"/>
      <c r="IU230" s="2"/>
    </row>
    <row r="231" spans="1:255" x14ac:dyDescent="0.2">
      <c r="A231">
        <v>17</v>
      </c>
      <c r="B231">
        <v>1</v>
      </c>
      <c r="E231" t="s">
        <v>229</v>
      </c>
      <c r="F231" t="s">
        <v>230</v>
      </c>
      <c r="G231" t="s">
        <v>231</v>
      </c>
      <c r="H231" t="s">
        <v>29</v>
      </c>
      <c r="I231">
        <v>0</v>
      </c>
      <c r="J231">
        <v>0</v>
      </c>
      <c r="L231">
        <v>1</v>
      </c>
      <c r="M231">
        <v>0</v>
      </c>
      <c r="N231">
        <f>ROUND(L231-M231,4)</f>
        <v>1</v>
      </c>
      <c r="O231">
        <f>ROUND(CP231,2)</f>
        <v>0</v>
      </c>
      <c r="P231">
        <f>ROUND(CQ231*I231,2)</f>
        <v>0</v>
      </c>
      <c r="Q231">
        <f>ROUND(CR231*I231,2)</f>
        <v>0</v>
      </c>
      <c r="R231">
        <f>ROUND(CS231*I231,2)</f>
        <v>0</v>
      </c>
      <c r="S231">
        <f>ROUND(CT231*I231,2)</f>
        <v>0</v>
      </c>
      <c r="T231">
        <f>ROUND(CU231*I231,2)</f>
        <v>0</v>
      </c>
      <c r="U231">
        <f>CV231*I231</f>
        <v>0</v>
      </c>
      <c r="V231">
        <f>CW231*I231</f>
        <v>0</v>
      </c>
      <c r="W231">
        <f>ROUND(CX231*I231,2)</f>
        <v>0</v>
      </c>
      <c r="X231">
        <f>ROUND(CY231,2)</f>
        <v>0</v>
      </c>
      <c r="Y231">
        <f>ROUND(CZ231,2)</f>
        <v>0</v>
      </c>
      <c r="AA231">
        <v>58262851</v>
      </c>
      <c r="AB231">
        <f>ROUND((AC231+AD231+AF231),2)</f>
        <v>12820900</v>
      </c>
      <c r="AC231">
        <f t="shared" si="356"/>
        <v>0</v>
      </c>
      <c r="AD231">
        <f t="shared" si="356"/>
        <v>0</v>
      </c>
      <c r="AE231">
        <f t="shared" si="356"/>
        <v>0</v>
      </c>
      <c r="AF231">
        <f t="shared" si="356"/>
        <v>12820900</v>
      </c>
      <c r="AG231">
        <f>ROUND((AP231),2)</f>
        <v>0</v>
      </c>
      <c r="AH231">
        <f>(EW231)</f>
        <v>0</v>
      </c>
      <c r="AI231">
        <f>(EX231)</f>
        <v>0</v>
      </c>
      <c r="AJ231">
        <f>(AS231)</f>
        <v>0</v>
      </c>
      <c r="AK231">
        <v>12820900</v>
      </c>
      <c r="AL231">
        <v>0</v>
      </c>
      <c r="AM231">
        <v>0</v>
      </c>
      <c r="AN231">
        <v>0</v>
      </c>
      <c r="AO231">
        <v>12820900</v>
      </c>
      <c r="AP231">
        <v>0</v>
      </c>
      <c r="AQ231">
        <v>0</v>
      </c>
      <c r="AR231">
        <v>0</v>
      </c>
      <c r="AS231">
        <v>0</v>
      </c>
      <c r="AT231">
        <v>0</v>
      </c>
      <c r="AU231">
        <v>0</v>
      </c>
      <c r="AV231">
        <v>1</v>
      </c>
      <c r="AW231">
        <v>1</v>
      </c>
      <c r="AZ231">
        <v>1</v>
      </c>
      <c r="BA231">
        <v>1</v>
      </c>
      <c r="BB231">
        <v>1</v>
      </c>
      <c r="BC231">
        <v>1</v>
      </c>
      <c r="BD231" t="s">
        <v>3</v>
      </c>
      <c r="BE231" t="s">
        <v>3</v>
      </c>
      <c r="BF231" t="s">
        <v>3</v>
      </c>
      <c r="BG231" t="s">
        <v>3</v>
      </c>
      <c r="BH231">
        <v>0</v>
      </c>
      <c r="BI231">
        <v>1</v>
      </c>
      <c r="BJ231" t="s">
        <v>3</v>
      </c>
      <c r="BM231">
        <v>1211</v>
      </c>
      <c r="BN231">
        <v>0</v>
      </c>
      <c r="BO231" t="s">
        <v>3</v>
      </c>
      <c r="BP231">
        <v>0</v>
      </c>
      <c r="BQ231">
        <v>8</v>
      </c>
      <c r="BR231">
        <v>0</v>
      </c>
      <c r="BS231">
        <v>1</v>
      </c>
      <c r="BT231">
        <v>1</v>
      </c>
      <c r="BU231">
        <v>1</v>
      </c>
      <c r="BV231">
        <v>1</v>
      </c>
      <c r="BW231">
        <v>1</v>
      </c>
      <c r="BX231">
        <v>1</v>
      </c>
      <c r="BY231" t="s">
        <v>3</v>
      </c>
      <c r="BZ231">
        <v>0</v>
      </c>
      <c r="CA231">
        <v>0</v>
      </c>
      <c r="CE231">
        <v>0</v>
      </c>
      <c r="CF231">
        <v>0</v>
      </c>
      <c r="CG231">
        <v>0</v>
      </c>
      <c r="CH231">
        <v>46</v>
      </c>
      <c r="CI231">
        <v>0</v>
      </c>
      <c r="CJ231">
        <v>0</v>
      </c>
      <c r="CK231">
        <v>0</v>
      </c>
      <c r="CL231">
        <v>0</v>
      </c>
      <c r="CM231">
        <v>0</v>
      </c>
      <c r="CN231" t="s">
        <v>3</v>
      </c>
      <c r="CO231">
        <v>0</v>
      </c>
      <c r="CP231">
        <f>(P231+Q231+S231)</f>
        <v>0</v>
      </c>
      <c r="CQ231">
        <f>AC231*BC231</f>
        <v>0</v>
      </c>
      <c r="CR231">
        <f>((AD231*BB231-(EU231)*BS231)+AE231*BS231)</f>
        <v>0</v>
      </c>
      <c r="CS231">
        <f>AE231*BS231</f>
        <v>0</v>
      </c>
      <c r="CT231">
        <f>AF231*BA231</f>
        <v>12820900</v>
      </c>
      <c r="CU231">
        <f t="shared" si="357"/>
        <v>0</v>
      </c>
      <c r="CV231">
        <f t="shared" si="357"/>
        <v>0</v>
      </c>
      <c r="CW231">
        <f t="shared" si="357"/>
        <v>0</v>
      </c>
      <c r="CX231">
        <f t="shared" si="357"/>
        <v>0</v>
      </c>
      <c r="CY231">
        <f>(((S231+R231)*FX231)/100)</f>
        <v>0</v>
      </c>
      <c r="CZ231">
        <f>(((S231+R231)*CA231)/100)</f>
        <v>0</v>
      </c>
      <c r="DC231" t="s">
        <v>3</v>
      </c>
      <c r="DD231" t="s">
        <v>3</v>
      </c>
      <c r="DE231" t="s">
        <v>3</v>
      </c>
      <c r="DF231" t="s">
        <v>3</v>
      </c>
      <c r="DG231" t="s">
        <v>3</v>
      </c>
      <c r="DH231" t="s">
        <v>3</v>
      </c>
      <c r="DI231" t="s">
        <v>3</v>
      </c>
      <c r="DJ231" t="s">
        <v>3</v>
      </c>
      <c r="DK231" t="s">
        <v>3</v>
      </c>
      <c r="DL231" t="s">
        <v>3</v>
      </c>
      <c r="DM231" t="s">
        <v>3</v>
      </c>
      <c r="DN231">
        <v>0</v>
      </c>
      <c r="DO231">
        <v>0</v>
      </c>
      <c r="DP231">
        <v>1</v>
      </c>
      <c r="DQ231">
        <v>1</v>
      </c>
      <c r="DU231">
        <v>1013</v>
      </c>
      <c r="DV231" t="s">
        <v>29</v>
      </c>
      <c r="DW231" t="s">
        <v>29</v>
      </c>
      <c r="DX231">
        <v>1</v>
      </c>
      <c r="EE231">
        <v>58262974</v>
      </c>
      <c r="EF231">
        <v>8</v>
      </c>
      <c r="EG231" t="s">
        <v>30</v>
      </c>
      <c r="EH231">
        <v>0</v>
      </c>
      <c r="EI231" t="s">
        <v>3</v>
      </c>
      <c r="EJ231">
        <v>1</v>
      </c>
      <c r="EK231">
        <v>1211</v>
      </c>
      <c r="EL231" t="s">
        <v>31</v>
      </c>
      <c r="EM231" t="s">
        <v>32</v>
      </c>
      <c r="EO231" t="s">
        <v>3</v>
      </c>
      <c r="EQ231">
        <v>0</v>
      </c>
      <c r="ER231">
        <v>12820900</v>
      </c>
      <c r="ES231">
        <v>0</v>
      </c>
      <c r="ET231">
        <v>0</v>
      </c>
      <c r="EU231">
        <v>0</v>
      </c>
      <c r="EV231">
        <v>12820900</v>
      </c>
      <c r="EW231">
        <v>0</v>
      </c>
      <c r="EX231">
        <v>0</v>
      </c>
      <c r="EY231">
        <v>0</v>
      </c>
      <c r="FQ231">
        <v>0</v>
      </c>
      <c r="FR231">
        <f>ROUND(IF(AND(BH231=3,BI231=3),P231,0),2)</f>
        <v>0</v>
      </c>
      <c r="FS231">
        <v>0</v>
      </c>
      <c r="FT231" t="s">
        <v>33</v>
      </c>
      <c r="FX231">
        <v>0</v>
      </c>
      <c r="FY231">
        <v>0</v>
      </c>
      <c r="GA231" t="s">
        <v>3</v>
      </c>
      <c r="GD231">
        <v>1</v>
      </c>
      <c r="GF231">
        <v>1091229827</v>
      </c>
      <c r="GG231">
        <v>2</v>
      </c>
      <c r="GH231">
        <v>2</v>
      </c>
      <c r="GI231">
        <v>0</v>
      </c>
      <c r="GJ231">
        <v>0</v>
      </c>
      <c r="GK231">
        <v>0</v>
      </c>
      <c r="GL231">
        <f>ROUND(IF(AND(BH231=3,BI231=3,FS231&lt;&gt;0),P231,0),2)</f>
        <v>0</v>
      </c>
      <c r="GM231">
        <f>ROUND(O231+X231+Y231,2)+GX231</f>
        <v>0</v>
      </c>
      <c r="GN231">
        <f>IF(OR(BI231=0,BI231=1),ROUND(O231+X231+Y231,2),0)</f>
        <v>0</v>
      </c>
      <c r="GO231">
        <f>IF(BI231=2,ROUND(O231+X231+Y231,2),0)</f>
        <v>0</v>
      </c>
      <c r="GP231">
        <f>IF(BI231=4,ROUND(O231+X231+Y231,2)+GX231,0)</f>
        <v>0</v>
      </c>
      <c r="GR231">
        <v>0</v>
      </c>
      <c r="GS231">
        <v>4</v>
      </c>
      <c r="GT231">
        <v>0</v>
      </c>
      <c r="GU231" t="s">
        <v>3</v>
      </c>
      <c r="GV231">
        <f>ROUND((GT231),2)</f>
        <v>0</v>
      </c>
      <c r="GW231">
        <v>1</v>
      </c>
      <c r="GX231">
        <f>ROUND(HC231*I231,2)</f>
        <v>0</v>
      </c>
      <c r="HA231">
        <v>0</v>
      </c>
      <c r="HB231">
        <v>0</v>
      </c>
      <c r="HC231">
        <f>GV231*GW231</f>
        <v>0</v>
      </c>
      <c r="IK231">
        <v>0</v>
      </c>
    </row>
    <row r="233" spans="1:255" x14ac:dyDescent="0.2">
      <c r="A233" s="3">
        <v>51</v>
      </c>
      <c r="B233" s="3">
        <f>B226</f>
        <v>1</v>
      </c>
      <c r="C233" s="3">
        <f>A226</f>
        <v>4</v>
      </c>
      <c r="D233" s="3">
        <f>ROW(A226)</f>
        <v>226</v>
      </c>
      <c r="E233" s="3"/>
      <c r="F233" s="3" t="str">
        <f>IF(F226&lt;&gt;"",F226,"")</f>
        <v>Новый раздел</v>
      </c>
      <c r="G233" s="3" t="str">
        <f>IF(G226&lt;&gt;"",G226,"")</f>
        <v>Раздел 4. Объекты транспортного хозяйства и благоустройство</v>
      </c>
      <c r="H233" s="3">
        <v>0</v>
      </c>
      <c r="I233" s="3"/>
      <c r="J233" s="3"/>
      <c r="K233" s="3"/>
      <c r="L233" s="3"/>
      <c r="M233" s="3"/>
      <c r="N233" s="3"/>
      <c r="O233" s="3">
        <f t="shared" ref="O233:T233" si="358">ROUND(AB233,2)</f>
        <v>0</v>
      </c>
      <c r="P233" s="3">
        <f t="shared" si="358"/>
        <v>0</v>
      </c>
      <c r="Q233" s="3">
        <f t="shared" si="358"/>
        <v>0</v>
      </c>
      <c r="R233" s="3">
        <f t="shared" si="358"/>
        <v>0</v>
      </c>
      <c r="S233" s="3">
        <f t="shared" si="358"/>
        <v>0</v>
      </c>
      <c r="T233" s="3">
        <f t="shared" si="358"/>
        <v>0</v>
      </c>
      <c r="U233" s="3">
        <f>AH233</f>
        <v>0</v>
      </c>
      <c r="V233" s="3">
        <f>AI233</f>
        <v>0</v>
      </c>
      <c r="W233" s="3">
        <f>ROUND(AJ233,2)</f>
        <v>0</v>
      </c>
      <c r="X233" s="3">
        <f>ROUND(AK233,2)</f>
        <v>0</v>
      </c>
      <c r="Y233" s="3">
        <f>ROUND(AL233,2)</f>
        <v>0</v>
      </c>
      <c r="Z233" s="3"/>
      <c r="AA233" s="3"/>
      <c r="AB233" s="3">
        <f>ROUND(SUMIF(AA230:AA231,"=58262852",O230:O231),2)</f>
        <v>0</v>
      </c>
      <c r="AC233" s="3">
        <f>ROUND(SUMIF(AA230:AA231,"=58262852",P230:P231),2)</f>
        <v>0</v>
      </c>
      <c r="AD233" s="3">
        <f>ROUND(SUMIF(AA230:AA231,"=58262852",Q230:Q231),2)</f>
        <v>0</v>
      </c>
      <c r="AE233" s="3">
        <f>ROUND(SUMIF(AA230:AA231,"=58262852",R230:R231),2)</f>
        <v>0</v>
      </c>
      <c r="AF233" s="3">
        <f>ROUND(SUMIF(AA230:AA231,"=58262852",S230:S231),2)</f>
        <v>0</v>
      </c>
      <c r="AG233" s="3">
        <f>ROUND(SUMIF(AA230:AA231,"=58262852",T230:T231),2)</f>
        <v>0</v>
      </c>
      <c r="AH233" s="3">
        <f>SUMIF(AA230:AA231,"=58262852",U230:U231)</f>
        <v>0</v>
      </c>
      <c r="AI233" s="3">
        <f>SUMIF(AA230:AA231,"=58262852",V230:V231)</f>
        <v>0</v>
      </c>
      <c r="AJ233" s="3">
        <f>ROUND(SUMIF(AA230:AA231,"=58262852",W230:W231),2)</f>
        <v>0</v>
      </c>
      <c r="AK233" s="3">
        <f>ROUND(SUMIF(AA230:AA231,"=58262852",X230:X231),2)</f>
        <v>0</v>
      </c>
      <c r="AL233" s="3">
        <f>ROUND(SUMIF(AA230:AA231,"=58262852",Y230:Y231),2)</f>
        <v>0</v>
      </c>
      <c r="AM233" s="3"/>
      <c r="AN233" s="3"/>
      <c r="AO233" s="3">
        <f t="shared" ref="AO233:BD233" si="359">ROUND(BX233,2)</f>
        <v>0</v>
      </c>
      <c r="AP233" s="3">
        <f t="shared" si="359"/>
        <v>0</v>
      </c>
      <c r="AQ233" s="3">
        <f t="shared" si="359"/>
        <v>0</v>
      </c>
      <c r="AR233" s="3">
        <f t="shared" si="359"/>
        <v>0</v>
      </c>
      <c r="AS233" s="3">
        <f t="shared" si="359"/>
        <v>0</v>
      </c>
      <c r="AT233" s="3">
        <f t="shared" si="359"/>
        <v>0</v>
      </c>
      <c r="AU233" s="3">
        <f t="shared" si="359"/>
        <v>0</v>
      </c>
      <c r="AV233" s="3">
        <f t="shared" si="359"/>
        <v>0</v>
      </c>
      <c r="AW233" s="3">
        <f t="shared" si="359"/>
        <v>0</v>
      </c>
      <c r="AX233" s="3">
        <f t="shared" si="359"/>
        <v>0</v>
      </c>
      <c r="AY233" s="3">
        <f t="shared" si="359"/>
        <v>0</v>
      </c>
      <c r="AZ233" s="3">
        <f t="shared" si="359"/>
        <v>0</v>
      </c>
      <c r="BA233" s="3">
        <f t="shared" si="359"/>
        <v>0</v>
      </c>
      <c r="BB233" s="3">
        <f t="shared" si="359"/>
        <v>0</v>
      </c>
      <c r="BC233" s="3">
        <f t="shared" si="359"/>
        <v>0</v>
      </c>
      <c r="BD233" s="3">
        <f t="shared" si="359"/>
        <v>0</v>
      </c>
      <c r="BE233" s="3"/>
      <c r="BF233" s="3"/>
      <c r="BG233" s="3"/>
      <c r="BH233" s="3"/>
      <c r="BI233" s="3"/>
      <c r="BJ233" s="3"/>
      <c r="BK233" s="3"/>
      <c r="BL233" s="3"/>
      <c r="BM233" s="3"/>
      <c r="BN233" s="3"/>
      <c r="BO233" s="3"/>
      <c r="BP233" s="3"/>
      <c r="BQ233" s="3"/>
      <c r="BR233" s="3"/>
      <c r="BS233" s="3"/>
      <c r="BT233" s="3"/>
      <c r="BU233" s="3"/>
      <c r="BV233" s="3"/>
      <c r="BW233" s="3"/>
      <c r="BX233" s="3">
        <f>ROUND(SUMIF(AA230:AA231,"=58262852",FQ230:FQ231),2)</f>
        <v>0</v>
      </c>
      <c r="BY233" s="3">
        <f>ROUND(SUMIF(AA230:AA231,"=58262852",FR230:FR231),2)</f>
        <v>0</v>
      </c>
      <c r="BZ233" s="3">
        <f>ROUND(SUMIF(AA230:AA231,"=58262852",GL230:GL231),2)</f>
        <v>0</v>
      </c>
      <c r="CA233" s="3">
        <f>ROUND(SUMIF(AA230:AA231,"=58262852",GM230:GM231),2)</f>
        <v>0</v>
      </c>
      <c r="CB233" s="3">
        <f>ROUND(SUMIF(AA230:AA231,"=58262852",GN230:GN231),2)</f>
        <v>0</v>
      </c>
      <c r="CC233" s="3">
        <f>ROUND(SUMIF(AA230:AA231,"=58262852",GO230:GO231),2)</f>
        <v>0</v>
      </c>
      <c r="CD233" s="3">
        <f>ROUND(SUMIF(AA230:AA231,"=58262852",GP230:GP231),2)</f>
        <v>0</v>
      </c>
      <c r="CE233" s="3">
        <f>AC233-BX233</f>
        <v>0</v>
      </c>
      <c r="CF233" s="3">
        <f>AC233-BY233</f>
        <v>0</v>
      </c>
      <c r="CG233" s="3">
        <f>BX233-BZ233</f>
        <v>0</v>
      </c>
      <c r="CH233" s="3">
        <f>AC233-BX233-BY233+BZ233</f>
        <v>0</v>
      </c>
      <c r="CI233" s="3">
        <f>BY233-BZ233</f>
        <v>0</v>
      </c>
      <c r="CJ233" s="3">
        <f>ROUND(SUMIF(AA230:AA231,"=58262852",GX230:GX231),2)</f>
        <v>0</v>
      </c>
      <c r="CK233" s="3">
        <f>ROUND(SUMIF(AA230:AA231,"=58262852",GY230:GY231),2)</f>
        <v>0</v>
      </c>
      <c r="CL233" s="3">
        <f>ROUND(SUMIF(AA230:AA231,"=58262852",GZ230:GZ231),2)</f>
        <v>0</v>
      </c>
      <c r="CM233" s="3">
        <f>ROUND(SUMIF(AA230:AA231,"=58262852",HD230:HD231),2)</f>
        <v>0</v>
      </c>
      <c r="CN233" s="3"/>
      <c r="CO233" s="3"/>
      <c r="CP233" s="3"/>
      <c r="CQ233" s="3"/>
      <c r="CR233" s="3"/>
      <c r="CS233" s="3"/>
      <c r="CT233" s="3"/>
      <c r="CU233" s="3"/>
      <c r="CV233" s="3"/>
      <c r="CW233" s="3"/>
      <c r="CX233" s="3"/>
      <c r="CY233" s="3"/>
      <c r="CZ233" s="3"/>
      <c r="DA233" s="3"/>
      <c r="DB233" s="3"/>
      <c r="DC233" s="3"/>
      <c r="DD233" s="3"/>
      <c r="DE233" s="3"/>
      <c r="DF233" s="3"/>
      <c r="DG233" s="4">
        <f t="shared" ref="DG233:DL233" si="360">ROUND(DT233,2)</f>
        <v>0</v>
      </c>
      <c r="DH233" s="4">
        <f t="shared" si="360"/>
        <v>0</v>
      </c>
      <c r="DI233" s="4">
        <f t="shared" si="360"/>
        <v>0</v>
      </c>
      <c r="DJ233" s="4">
        <f t="shared" si="360"/>
        <v>0</v>
      </c>
      <c r="DK233" s="4">
        <f t="shared" si="360"/>
        <v>0</v>
      </c>
      <c r="DL233" s="4">
        <f t="shared" si="360"/>
        <v>0</v>
      </c>
      <c r="DM233" s="4">
        <f>DZ233</f>
        <v>0</v>
      </c>
      <c r="DN233" s="4">
        <f>EA233</f>
        <v>0</v>
      </c>
      <c r="DO233" s="4">
        <f>ROUND(EB233,2)</f>
        <v>0</v>
      </c>
      <c r="DP233" s="4">
        <f>ROUND(EC233,2)</f>
        <v>0</v>
      </c>
      <c r="DQ233" s="4">
        <f>ROUND(ED233,2)</f>
        <v>0</v>
      </c>
      <c r="DR233" s="4"/>
      <c r="DS233" s="4"/>
      <c r="DT233" s="4">
        <f>ROUND(SUMIF(AA230:AA231,"=58262851",O230:O231),2)</f>
        <v>0</v>
      </c>
      <c r="DU233" s="4">
        <f>ROUND(SUMIF(AA230:AA231,"=58262851",P230:P231),2)</f>
        <v>0</v>
      </c>
      <c r="DV233" s="4">
        <f>ROUND(SUMIF(AA230:AA231,"=58262851",Q230:Q231),2)</f>
        <v>0</v>
      </c>
      <c r="DW233" s="4">
        <f>ROUND(SUMIF(AA230:AA231,"=58262851",R230:R231),2)</f>
        <v>0</v>
      </c>
      <c r="DX233" s="4">
        <f>ROUND(SUMIF(AA230:AA231,"=58262851",S230:S231),2)</f>
        <v>0</v>
      </c>
      <c r="DY233" s="4">
        <f>ROUND(SUMIF(AA230:AA231,"=58262851",T230:T231),2)</f>
        <v>0</v>
      </c>
      <c r="DZ233" s="4">
        <f>SUMIF(AA230:AA231,"=58262851",U230:U231)</f>
        <v>0</v>
      </c>
      <c r="EA233" s="4">
        <f>SUMIF(AA230:AA231,"=58262851",V230:V231)</f>
        <v>0</v>
      </c>
      <c r="EB233" s="4">
        <f>ROUND(SUMIF(AA230:AA231,"=58262851",W230:W231),2)</f>
        <v>0</v>
      </c>
      <c r="EC233" s="4">
        <f>ROUND(SUMIF(AA230:AA231,"=58262851",X230:X231),2)</f>
        <v>0</v>
      </c>
      <c r="ED233" s="4">
        <f>ROUND(SUMIF(AA230:AA231,"=58262851",Y230:Y231),2)</f>
        <v>0</v>
      </c>
      <c r="EE233" s="4"/>
      <c r="EF233" s="4"/>
      <c r="EG233" s="4">
        <f t="shared" ref="EG233:EV233" si="361">ROUND(FP233,2)</f>
        <v>0</v>
      </c>
      <c r="EH233" s="4">
        <f t="shared" si="361"/>
        <v>0</v>
      </c>
      <c r="EI233" s="4">
        <f t="shared" si="361"/>
        <v>0</v>
      </c>
      <c r="EJ233" s="4">
        <f t="shared" si="361"/>
        <v>0</v>
      </c>
      <c r="EK233" s="4">
        <f t="shared" si="361"/>
        <v>0</v>
      </c>
      <c r="EL233" s="4">
        <f t="shared" si="361"/>
        <v>0</v>
      </c>
      <c r="EM233" s="4">
        <f t="shared" si="361"/>
        <v>0</v>
      </c>
      <c r="EN233" s="4">
        <f t="shared" si="361"/>
        <v>0</v>
      </c>
      <c r="EO233" s="4">
        <f t="shared" si="361"/>
        <v>0</v>
      </c>
      <c r="EP233" s="4">
        <f t="shared" si="361"/>
        <v>0</v>
      </c>
      <c r="EQ233" s="4">
        <f t="shared" si="361"/>
        <v>0</v>
      </c>
      <c r="ER233" s="4">
        <f t="shared" si="361"/>
        <v>0</v>
      </c>
      <c r="ES233" s="4">
        <f t="shared" si="361"/>
        <v>0</v>
      </c>
      <c r="ET233" s="4">
        <f t="shared" si="361"/>
        <v>0</v>
      </c>
      <c r="EU233" s="4">
        <f t="shared" si="361"/>
        <v>0</v>
      </c>
      <c r="EV233" s="4">
        <f t="shared" si="361"/>
        <v>0</v>
      </c>
      <c r="EW233" s="4"/>
      <c r="EX233" s="4"/>
      <c r="EY233" s="4"/>
      <c r="EZ233" s="4"/>
      <c r="FA233" s="4"/>
      <c r="FB233" s="4"/>
      <c r="FC233" s="4"/>
      <c r="FD233" s="4"/>
      <c r="FE233" s="4"/>
      <c r="FF233" s="4"/>
      <c r="FG233" s="4"/>
      <c r="FH233" s="4"/>
      <c r="FI233" s="4"/>
      <c r="FJ233" s="4"/>
      <c r="FK233" s="4"/>
      <c r="FL233" s="4"/>
      <c r="FM233" s="4"/>
      <c r="FN233" s="4"/>
      <c r="FO233" s="4"/>
      <c r="FP233" s="4">
        <f>ROUND(SUMIF(AA230:AA231,"=58262851",FQ230:FQ231),2)</f>
        <v>0</v>
      </c>
      <c r="FQ233" s="4">
        <f>ROUND(SUMIF(AA230:AA231,"=58262851",FR230:FR231),2)</f>
        <v>0</v>
      </c>
      <c r="FR233" s="4">
        <f>ROUND(SUMIF(AA230:AA231,"=58262851",GL230:GL231),2)</f>
        <v>0</v>
      </c>
      <c r="FS233" s="4">
        <f>ROUND(SUMIF(AA230:AA231,"=58262851",GM230:GM231),2)</f>
        <v>0</v>
      </c>
      <c r="FT233" s="4">
        <f>ROUND(SUMIF(AA230:AA231,"=58262851",GN230:GN231),2)</f>
        <v>0</v>
      </c>
      <c r="FU233" s="4">
        <f>ROUND(SUMIF(AA230:AA231,"=58262851",GO230:GO231),2)</f>
        <v>0</v>
      </c>
      <c r="FV233" s="4">
        <f>ROUND(SUMIF(AA230:AA231,"=58262851",GP230:GP231),2)</f>
        <v>0</v>
      </c>
      <c r="FW233" s="4">
        <f>DU233-FP233</f>
        <v>0</v>
      </c>
      <c r="FX233" s="4">
        <f>DU233-FQ233</f>
        <v>0</v>
      </c>
      <c r="FY233" s="4">
        <f>FP233-FR233</f>
        <v>0</v>
      </c>
      <c r="FZ233" s="4">
        <f>DU233-FP233-FQ233+FR233</f>
        <v>0</v>
      </c>
      <c r="GA233" s="4">
        <f>FQ233-FR233</f>
        <v>0</v>
      </c>
      <c r="GB233" s="4">
        <f>ROUND(SUMIF(AA230:AA231,"=58262851",GX230:GX231),2)</f>
        <v>0</v>
      </c>
      <c r="GC233" s="4">
        <f>ROUND(SUMIF(AA230:AA231,"=58262851",GY230:GY231),2)</f>
        <v>0</v>
      </c>
      <c r="GD233" s="4">
        <f>ROUND(SUMIF(AA230:AA231,"=58262851",GZ230:GZ231),2)</f>
        <v>0</v>
      </c>
      <c r="GE233" s="4">
        <f>ROUND(SUMIF(AA230:AA231,"=58262851",HD230:HD231),2)</f>
        <v>0</v>
      </c>
      <c r="GF233" s="4"/>
      <c r="GG233" s="4"/>
      <c r="GH233" s="4"/>
      <c r="GI233" s="4"/>
      <c r="GJ233" s="4"/>
      <c r="GK233" s="4"/>
      <c r="GL233" s="4"/>
      <c r="GM233" s="4"/>
      <c r="GN233" s="4"/>
      <c r="GO233" s="4"/>
      <c r="GP233" s="4"/>
      <c r="GQ233" s="4"/>
      <c r="GR233" s="4"/>
      <c r="GS233" s="4"/>
      <c r="GT233" s="4"/>
      <c r="GU233" s="4"/>
      <c r="GV233" s="4"/>
      <c r="GW233" s="4"/>
      <c r="GX233" s="4">
        <v>0</v>
      </c>
    </row>
    <row r="235" spans="1:255" x14ac:dyDescent="0.2">
      <c r="A235" s="5">
        <v>50</v>
      </c>
      <c r="B235" s="5">
        <v>0</v>
      </c>
      <c r="C235" s="5">
        <v>0</v>
      </c>
      <c r="D235" s="5">
        <v>1</v>
      </c>
      <c r="E235" s="5">
        <v>201</v>
      </c>
      <c r="F235" s="5">
        <f>ROUND(Source!O233,O235)</f>
        <v>0</v>
      </c>
      <c r="G235" s="5" t="s">
        <v>40</v>
      </c>
      <c r="H235" s="5" t="s">
        <v>41</v>
      </c>
      <c r="I235" s="5"/>
      <c r="J235" s="5"/>
      <c r="K235" s="5">
        <v>-201</v>
      </c>
      <c r="L235" s="5">
        <v>1</v>
      </c>
      <c r="M235" s="5">
        <v>3</v>
      </c>
      <c r="N235" s="5" t="s">
        <v>3</v>
      </c>
      <c r="O235" s="5">
        <v>2</v>
      </c>
      <c r="P235" s="5">
        <f>ROUND(Source!DG233,O235)</f>
        <v>0</v>
      </c>
      <c r="Q235" s="5"/>
      <c r="R235" s="5"/>
      <c r="S235" s="5"/>
      <c r="T235" s="5"/>
      <c r="U235" s="5"/>
      <c r="V235" s="5"/>
      <c r="W235" s="5"/>
    </row>
    <row r="236" spans="1:255" x14ac:dyDescent="0.2">
      <c r="A236" s="5">
        <v>50</v>
      </c>
      <c r="B236" s="5">
        <v>0</v>
      </c>
      <c r="C236" s="5">
        <v>0</v>
      </c>
      <c r="D236" s="5">
        <v>1</v>
      </c>
      <c r="E236" s="5">
        <v>202</v>
      </c>
      <c r="F236" s="5">
        <f>ROUND(Source!P233,O236)</f>
        <v>0</v>
      </c>
      <c r="G236" s="5" t="s">
        <v>42</v>
      </c>
      <c r="H236" s="5" t="s">
        <v>43</v>
      </c>
      <c r="I236" s="5"/>
      <c r="J236" s="5"/>
      <c r="K236" s="5">
        <v>-202</v>
      </c>
      <c r="L236" s="5">
        <v>2</v>
      </c>
      <c r="M236" s="5">
        <v>3</v>
      </c>
      <c r="N236" s="5" t="s">
        <v>3</v>
      </c>
      <c r="O236" s="5">
        <v>2</v>
      </c>
      <c r="P236" s="5">
        <f>ROUND(Source!DH233,O236)</f>
        <v>0</v>
      </c>
      <c r="Q236" s="5"/>
      <c r="R236" s="5"/>
      <c r="S236" s="5"/>
      <c r="T236" s="5"/>
      <c r="U236" s="5"/>
      <c r="V236" s="5"/>
      <c r="W236" s="5"/>
    </row>
    <row r="237" spans="1:255" x14ac:dyDescent="0.2">
      <c r="A237" s="5">
        <v>50</v>
      </c>
      <c r="B237" s="5">
        <v>0</v>
      </c>
      <c r="C237" s="5">
        <v>0</v>
      </c>
      <c r="D237" s="5">
        <v>1</v>
      </c>
      <c r="E237" s="5">
        <v>222</v>
      </c>
      <c r="F237" s="5">
        <f>ROUND(Source!AO233,O237)</f>
        <v>0</v>
      </c>
      <c r="G237" s="5" t="s">
        <v>44</v>
      </c>
      <c r="H237" s="5" t="s">
        <v>45</v>
      </c>
      <c r="I237" s="5"/>
      <c r="J237" s="5"/>
      <c r="K237" s="5">
        <v>-222</v>
      </c>
      <c r="L237" s="5">
        <v>3</v>
      </c>
      <c r="M237" s="5">
        <v>3</v>
      </c>
      <c r="N237" s="5" t="s">
        <v>3</v>
      </c>
      <c r="O237" s="5">
        <v>2</v>
      </c>
      <c r="P237" s="5">
        <f>ROUND(Source!EG233,O237)</f>
        <v>0</v>
      </c>
      <c r="Q237" s="5"/>
      <c r="R237" s="5"/>
      <c r="S237" s="5"/>
      <c r="T237" s="5"/>
      <c r="U237" s="5"/>
      <c r="V237" s="5"/>
      <c r="W237" s="5"/>
    </row>
    <row r="238" spans="1:255" x14ac:dyDescent="0.2">
      <c r="A238" s="5">
        <v>50</v>
      </c>
      <c r="B238" s="5">
        <v>0</v>
      </c>
      <c r="C238" s="5">
        <v>0</v>
      </c>
      <c r="D238" s="5">
        <v>1</v>
      </c>
      <c r="E238" s="5">
        <v>225</v>
      </c>
      <c r="F238" s="5">
        <f>ROUND(Source!AV233,O238)</f>
        <v>0</v>
      </c>
      <c r="G238" s="5" t="s">
        <v>46</v>
      </c>
      <c r="H238" s="5" t="s">
        <v>47</v>
      </c>
      <c r="I238" s="5"/>
      <c r="J238" s="5"/>
      <c r="K238" s="5">
        <v>-225</v>
      </c>
      <c r="L238" s="5">
        <v>4</v>
      </c>
      <c r="M238" s="5">
        <v>3</v>
      </c>
      <c r="N238" s="5" t="s">
        <v>3</v>
      </c>
      <c r="O238" s="5">
        <v>2</v>
      </c>
      <c r="P238" s="5">
        <f>ROUND(Source!EN233,O238)</f>
        <v>0</v>
      </c>
      <c r="Q238" s="5"/>
      <c r="R238" s="5"/>
      <c r="S238" s="5"/>
      <c r="T238" s="5"/>
      <c r="U238" s="5"/>
      <c r="V238" s="5"/>
      <c r="W238" s="5"/>
    </row>
    <row r="239" spans="1:255" x14ac:dyDescent="0.2">
      <c r="A239" s="5">
        <v>50</v>
      </c>
      <c r="B239" s="5">
        <v>0</v>
      </c>
      <c r="C239" s="5">
        <v>0</v>
      </c>
      <c r="D239" s="5">
        <v>1</v>
      </c>
      <c r="E239" s="5">
        <v>226</v>
      </c>
      <c r="F239" s="5">
        <f>ROUND(Source!AW233,O239)</f>
        <v>0</v>
      </c>
      <c r="G239" s="5" t="s">
        <v>48</v>
      </c>
      <c r="H239" s="5" t="s">
        <v>49</v>
      </c>
      <c r="I239" s="5"/>
      <c r="J239" s="5"/>
      <c r="K239" s="5">
        <v>-226</v>
      </c>
      <c r="L239" s="5">
        <v>5</v>
      </c>
      <c r="M239" s="5">
        <v>3</v>
      </c>
      <c r="N239" s="5" t="s">
        <v>3</v>
      </c>
      <c r="O239" s="5">
        <v>2</v>
      </c>
      <c r="P239" s="5">
        <f>ROUND(Source!EO233,O239)</f>
        <v>0</v>
      </c>
      <c r="Q239" s="5"/>
      <c r="R239" s="5"/>
      <c r="S239" s="5"/>
      <c r="T239" s="5"/>
      <c r="U239" s="5"/>
      <c r="V239" s="5"/>
      <c r="W239" s="5"/>
    </row>
    <row r="240" spans="1:255" x14ac:dyDescent="0.2">
      <c r="A240" s="5">
        <v>50</v>
      </c>
      <c r="B240" s="5">
        <v>0</v>
      </c>
      <c r="C240" s="5">
        <v>0</v>
      </c>
      <c r="D240" s="5">
        <v>1</v>
      </c>
      <c r="E240" s="5">
        <v>227</v>
      </c>
      <c r="F240" s="5">
        <f>ROUND(Source!AX233,O240)</f>
        <v>0</v>
      </c>
      <c r="G240" s="5" t="s">
        <v>50</v>
      </c>
      <c r="H240" s="5" t="s">
        <v>51</v>
      </c>
      <c r="I240" s="5"/>
      <c r="J240" s="5"/>
      <c r="K240" s="5">
        <v>-227</v>
      </c>
      <c r="L240" s="5">
        <v>6</v>
      </c>
      <c r="M240" s="5">
        <v>3</v>
      </c>
      <c r="N240" s="5" t="s">
        <v>3</v>
      </c>
      <c r="O240" s="5">
        <v>2</v>
      </c>
      <c r="P240" s="5">
        <f>ROUND(Source!EP233,O240)</f>
        <v>0</v>
      </c>
      <c r="Q240" s="5"/>
      <c r="R240" s="5"/>
      <c r="S240" s="5"/>
      <c r="T240" s="5"/>
      <c r="U240" s="5"/>
      <c r="V240" s="5"/>
      <c r="W240" s="5"/>
    </row>
    <row r="241" spans="1:23" x14ac:dyDescent="0.2">
      <c r="A241" s="5">
        <v>50</v>
      </c>
      <c r="B241" s="5">
        <v>0</v>
      </c>
      <c r="C241" s="5">
        <v>0</v>
      </c>
      <c r="D241" s="5">
        <v>1</v>
      </c>
      <c r="E241" s="5">
        <v>228</v>
      </c>
      <c r="F241" s="5">
        <f>ROUND(Source!AY233,O241)</f>
        <v>0</v>
      </c>
      <c r="G241" s="5" t="s">
        <v>52</v>
      </c>
      <c r="H241" s="5" t="s">
        <v>53</v>
      </c>
      <c r="I241" s="5"/>
      <c r="J241" s="5"/>
      <c r="K241" s="5">
        <v>-228</v>
      </c>
      <c r="L241" s="5">
        <v>7</v>
      </c>
      <c r="M241" s="5">
        <v>3</v>
      </c>
      <c r="N241" s="5" t="s">
        <v>3</v>
      </c>
      <c r="O241" s="5">
        <v>2</v>
      </c>
      <c r="P241" s="5">
        <f>ROUND(Source!EQ233,O241)</f>
        <v>0</v>
      </c>
      <c r="Q241" s="5"/>
      <c r="R241" s="5"/>
      <c r="S241" s="5"/>
      <c r="T241" s="5"/>
      <c r="U241" s="5"/>
      <c r="V241" s="5"/>
      <c r="W241" s="5"/>
    </row>
    <row r="242" spans="1:23" x14ac:dyDescent="0.2">
      <c r="A242" s="5">
        <v>50</v>
      </c>
      <c r="B242" s="5">
        <v>0</v>
      </c>
      <c r="C242" s="5">
        <v>0</v>
      </c>
      <c r="D242" s="5">
        <v>1</v>
      </c>
      <c r="E242" s="5">
        <v>216</v>
      </c>
      <c r="F242" s="5">
        <f>ROUND(Source!AP233,O242)</f>
        <v>0</v>
      </c>
      <c r="G242" s="5" t="s">
        <v>54</v>
      </c>
      <c r="H242" s="5" t="s">
        <v>55</v>
      </c>
      <c r="I242" s="5"/>
      <c r="J242" s="5"/>
      <c r="K242" s="5">
        <v>-216</v>
      </c>
      <c r="L242" s="5">
        <v>8</v>
      </c>
      <c r="M242" s="5">
        <v>3</v>
      </c>
      <c r="N242" s="5" t="s">
        <v>3</v>
      </c>
      <c r="O242" s="5">
        <v>2</v>
      </c>
      <c r="P242" s="5">
        <f>ROUND(Source!EH233,O242)</f>
        <v>0</v>
      </c>
      <c r="Q242" s="5"/>
      <c r="R242" s="5"/>
      <c r="S242" s="5"/>
      <c r="T242" s="5"/>
      <c r="U242" s="5"/>
      <c r="V242" s="5"/>
      <c r="W242" s="5"/>
    </row>
    <row r="243" spans="1:23" x14ac:dyDescent="0.2">
      <c r="A243" s="5">
        <v>50</v>
      </c>
      <c r="B243" s="5">
        <v>0</v>
      </c>
      <c r="C243" s="5">
        <v>0</v>
      </c>
      <c r="D243" s="5">
        <v>1</v>
      </c>
      <c r="E243" s="5">
        <v>223</v>
      </c>
      <c r="F243" s="5">
        <f>ROUND(Source!AQ233,O243)</f>
        <v>0</v>
      </c>
      <c r="G243" s="5" t="s">
        <v>56</v>
      </c>
      <c r="H243" s="5" t="s">
        <v>57</v>
      </c>
      <c r="I243" s="5"/>
      <c r="J243" s="5"/>
      <c r="K243" s="5">
        <v>-223</v>
      </c>
      <c r="L243" s="5">
        <v>9</v>
      </c>
      <c r="M243" s="5">
        <v>3</v>
      </c>
      <c r="N243" s="5" t="s">
        <v>3</v>
      </c>
      <c r="O243" s="5">
        <v>2</v>
      </c>
      <c r="P243" s="5">
        <f>ROUND(Source!EI233,O243)</f>
        <v>0</v>
      </c>
      <c r="Q243" s="5"/>
      <c r="R243" s="5"/>
      <c r="S243" s="5"/>
      <c r="T243" s="5"/>
      <c r="U243" s="5"/>
      <c r="V243" s="5"/>
      <c r="W243" s="5"/>
    </row>
    <row r="244" spans="1:23" x14ac:dyDescent="0.2">
      <c r="A244" s="5">
        <v>50</v>
      </c>
      <c r="B244" s="5">
        <v>0</v>
      </c>
      <c r="C244" s="5">
        <v>0</v>
      </c>
      <c r="D244" s="5">
        <v>1</v>
      </c>
      <c r="E244" s="5">
        <v>229</v>
      </c>
      <c r="F244" s="5">
        <f>ROUND(Source!AZ233,O244)</f>
        <v>0</v>
      </c>
      <c r="G244" s="5" t="s">
        <v>58</v>
      </c>
      <c r="H244" s="5" t="s">
        <v>59</v>
      </c>
      <c r="I244" s="5"/>
      <c r="J244" s="5"/>
      <c r="K244" s="5">
        <v>-229</v>
      </c>
      <c r="L244" s="5">
        <v>10</v>
      </c>
      <c r="M244" s="5">
        <v>3</v>
      </c>
      <c r="N244" s="5" t="s">
        <v>3</v>
      </c>
      <c r="O244" s="5">
        <v>2</v>
      </c>
      <c r="P244" s="5">
        <f>ROUND(Source!ER233,O244)</f>
        <v>0</v>
      </c>
      <c r="Q244" s="5"/>
      <c r="R244" s="5"/>
      <c r="S244" s="5"/>
      <c r="T244" s="5"/>
      <c r="U244" s="5"/>
      <c r="V244" s="5"/>
      <c r="W244" s="5"/>
    </row>
    <row r="245" spans="1:23" x14ac:dyDescent="0.2">
      <c r="A245" s="5">
        <v>50</v>
      </c>
      <c r="B245" s="5">
        <v>0</v>
      </c>
      <c r="C245" s="5">
        <v>0</v>
      </c>
      <c r="D245" s="5">
        <v>1</v>
      </c>
      <c r="E245" s="5">
        <v>203</v>
      </c>
      <c r="F245" s="5">
        <f>ROUND(Source!Q233,O245)</f>
        <v>0</v>
      </c>
      <c r="G245" s="5" t="s">
        <v>60</v>
      </c>
      <c r="H245" s="5" t="s">
        <v>61</v>
      </c>
      <c r="I245" s="5"/>
      <c r="J245" s="5"/>
      <c r="K245" s="5">
        <v>-203</v>
      </c>
      <c r="L245" s="5">
        <v>11</v>
      </c>
      <c r="M245" s="5">
        <v>3</v>
      </c>
      <c r="N245" s="5" t="s">
        <v>3</v>
      </c>
      <c r="O245" s="5">
        <v>2</v>
      </c>
      <c r="P245" s="5">
        <f>ROUND(Source!DI233,O245)</f>
        <v>0</v>
      </c>
      <c r="Q245" s="5"/>
      <c r="R245" s="5"/>
      <c r="S245" s="5"/>
      <c r="T245" s="5"/>
      <c r="U245" s="5"/>
      <c r="V245" s="5"/>
      <c r="W245" s="5"/>
    </row>
    <row r="246" spans="1:23" x14ac:dyDescent="0.2">
      <c r="A246" s="5">
        <v>50</v>
      </c>
      <c r="B246" s="5">
        <v>0</v>
      </c>
      <c r="C246" s="5">
        <v>0</v>
      </c>
      <c r="D246" s="5">
        <v>1</v>
      </c>
      <c r="E246" s="5">
        <v>231</v>
      </c>
      <c r="F246" s="5">
        <f>ROUND(Source!BB233,O246)</f>
        <v>0</v>
      </c>
      <c r="G246" s="5" t="s">
        <v>62</v>
      </c>
      <c r="H246" s="5" t="s">
        <v>63</v>
      </c>
      <c r="I246" s="5"/>
      <c r="J246" s="5"/>
      <c r="K246" s="5">
        <v>-231</v>
      </c>
      <c r="L246" s="5">
        <v>12</v>
      </c>
      <c r="M246" s="5">
        <v>3</v>
      </c>
      <c r="N246" s="5" t="s">
        <v>3</v>
      </c>
      <c r="O246" s="5">
        <v>2</v>
      </c>
      <c r="P246" s="5">
        <f>ROUND(Source!ET233,O246)</f>
        <v>0</v>
      </c>
      <c r="Q246" s="5"/>
      <c r="R246" s="5"/>
      <c r="S246" s="5"/>
      <c r="T246" s="5"/>
      <c r="U246" s="5"/>
      <c r="V246" s="5"/>
      <c r="W246" s="5"/>
    </row>
    <row r="247" spans="1:23" x14ac:dyDescent="0.2">
      <c r="A247" s="5">
        <v>50</v>
      </c>
      <c r="B247" s="5">
        <v>0</v>
      </c>
      <c r="C247" s="5">
        <v>0</v>
      </c>
      <c r="D247" s="5">
        <v>1</v>
      </c>
      <c r="E247" s="5">
        <v>204</v>
      </c>
      <c r="F247" s="5">
        <f>ROUND(Source!R233,O247)</f>
        <v>0</v>
      </c>
      <c r="G247" s="5" t="s">
        <v>64</v>
      </c>
      <c r="H247" s="5" t="s">
        <v>65</v>
      </c>
      <c r="I247" s="5"/>
      <c r="J247" s="5"/>
      <c r="K247" s="5">
        <v>-204</v>
      </c>
      <c r="L247" s="5">
        <v>13</v>
      </c>
      <c r="M247" s="5">
        <v>3</v>
      </c>
      <c r="N247" s="5" t="s">
        <v>3</v>
      </c>
      <c r="O247" s="5">
        <v>2</v>
      </c>
      <c r="P247" s="5">
        <f>ROUND(Source!DJ233,O247)</f>
        <v>0</v>
      </c>
      <c r="Q247" s="5"/>
      <c r="R247" s="5"/>
      <c r="S247" s="5"/>
      <c r="T247" s="5"/>
      <c r="U247" s="5"/>
      <c r="V247" s="5"/>
      <c r="W247" s="5"/>
    </row>
    <row r="248" spans="1:23" x14ac:dyDescent="0.2">
      <c r="A248" s="5">
        <v>50</v>
      </c>
      <c r="B248" s="5">
        <v>0</v>
      </c>
      <c r="C248" s="5">
        <v>0</v>
      </c>
      <c r="D248" s="5">
        <v>1</v>
      </c>
      <c r="E248" s="5">
        <v>205</v>
      </c>
      <c r="F248" s="5">
        <f>ROUND(Source!S233,O248)</f>
        <v>0</v>
      </c>
      <c r="G248" s="5" t="s">
        <v>66</v>
      </c>
      <c r="H248" s="5" t="s">
        <v>67</v>
      </c>
      <c r="I248" s="5"/>
      <c r="J248" s="5"/>
      <c r="K248" s="5">
        <v>-205</v>
      </c>
      <c r="L248" s="5">
        <v>14</v>
      </c>
      <c r="M248" s="5">
        <v>3</v>
      </c>
      <c r="N248" s="5" t="s">
        <v>3</v>
      </c>
      <c r="O248" s="5">
        <v>2</v>
      </c>
      <c r="P248" s="5">
        <f>ROUND(Source!DK233,O248)</f>
        <v>0</v>
      </c>
      <c r="Q248" s="5"/>
      <c r="R248" s="5"/>
      <c r="S248" s="5"/>
      <c r="T248" s="5"/>
      <c r="U248" s="5"/>
      <c r="V248" s="5"/>
      <c r="W248" s="5"/>
    </row>
    <row r="249" spans="1:23" x14ac:dyDescent="0.2">
      <c r="A249" s="5">
        <v>50</v>
      </c>
      <c r="B249" s="5">
        <v>0</v>
      </c>
      <c r="C249" s="5">
        <v>0</v>
      </c>
      <c r="D249" s="5">
        <v>1</v>
      </c>
      <c r="E249" s="5">
        <v>232</v>
      </c>
      <c r="F249" s="5">
        <f>ROUND(Source!BC233,O249)</f>
        <v>0</v>
      </c>
      <c r="G249" s="5" t="s">
        <v>68</v>
      </c>
      <c r="H249" s="5" t="s">
        <v>69</v>
      </c>
      <c r="I249" s="5"/>
      <c r="J249" s="5"/>
      <c r="K249" s="5">
        <v>-232</v>
      </c>
      <c r="L249" s="5">
        <v>15</v>
      </c>
      <c r="M249" s="5">
        <v>3</v>
      </c>
      <c r="N249" s="5" t="s">
        <v>3</v>
      </c>
      <c r="O249" s="5">
        <v>2</v>
      </c>
      <c r="P249" s="5">
        <f>ROUND(Source!EU233,O249)</f>
        <v>0</v>
      </c>
      <c r="Q249" s="5"/>
      <c r="R249" s="5"/>
      <c r="S249" s="5"/>
      <c r="T249" s="5"/>
      <c r="U249" s="5"/>
      <c r="V249" s="5"/>
      <c r="W249" s="5"/>
    </row>
    <row r="250" spans="1:23" x14ac:dyDescent="0.2">
      <c r="A250" s="5">
        <v>50</v>
      </c>
      <c r="B250" s="5">
        <v>0</v>
      </c>
      <c r="C250" s="5">
        <v>0</v>
      </c>
      <c r="D250" s="5">
        <v>1</v>
      </c>
      <c r="E250" s="5">
        <v>214</v>
      </c>
      <c r="F250" s="5">
        <f>ROUND(Source!AS233,O250)</f>
        <v>0</v>
      </c>
      <c r="G250" s="5" t="s">
        <v>70</v>
      </c>
      <c r="H250" s="5" t="s">
        <v>71</v>
      </c>
      <c r="I250" s="5"/>
      <c r="J250" s="5"/>
      <c r="K250" s="5">
        <v>-214</v>
      </c>
      <c r="L250" s="5">
        <v>16</v>
      </c>
      <c r="M250" s="5">
        <v>3</v>
      </c>
      <c r="N250" s="5" t="s">
        <v>3</v>
      </c>
      <c r="O250" s="5">
        <v>2</v>
      </c>
      <c r="P250" s="5">
        <f>ROUND(Source!EK233,O250)</f>
        <v>0</v>
      </c>
      <c r="Q250" s="5"/>
      <c r="R250" s="5"/>
      <c r="S250" s="5"/>
      <c r="T250" s="5"/>
      <c r="U250" s="5"/>
      <c r="V250" s="5"/>
      <c r="W250" s="5"/>
    </row>
    <row r="251" spans="1:23" x14ac:dyDescent="0.2">
      <c r="A251" s="5">
        <v>50</v>
      </c>
      <c r="B251" s="5">
        <v>0</v>
      </c>
      <c r="C251" s="5">
        <v>0</v>
      </c>
      <c r="D251" s="5">
        <v>1</v>
      </c>
      <c r="E251" s="5">
        <v>215</v>
      </c>
      <c r="F251" s="5">
        <f>ROUND(Source!AT233,O251)</f>
        <v>0</v>
      </c>
      <c r="G251" s="5" t="s">
        <v>72</v>
      </c>
      <c r="H251" s="5" t="s">
        <v>73</v>
      </c>
      <c r="I251" s="5"/>
      <c r="J251" s="5"/>
      <c r="K251" s="5">
        <v>-215</v>
      </c>
      <c r="L251" s="5">
        <v>17</v>
      </c>
      <c r="M251" s="5">
        <v>3</v>
      </c>
      <c r="N251" s="5" t="s">
        <v>3</v>
      </c>
      <c r="O251" s="5">
        <v>2</v>
      </c>
      <c r="P251" s="5">
        <f>ROUND(Source!EL233,O251)</f>
        <v>0</v>
      </c>
      <c r="Q251" s="5"/>
      <c r="R251" s="5"/>
      <c r="S251" s="5"/>
      <c r="T251" s="5"/>
      <c r="U251" s="5"/>
      <c r="V251" s="5"/>
      <c r="W251" s="5"/>
    </row>
    <row r="252" spans="1:23" x14ac:dyDescent="0.2">
      <c r="A252" s="5">
        <v>50</v>
      </c>
      <c r="B252" s="5">
        <v>0</v>
      </c>
      <c r="C252" s="5">
        <v>0</v>
      </c>
      <c r="D252" s="5">
        <v>1</v>
      </c>
      <c r="E252" s="5">
        <v>217</v>
      </c>
      <c r="F252" s="5">
        <f>ROUND(Source!AU233,O252)</f>
        <v>0</v>
      </c>
      <c r="G252" s="5" t="s">
        <v>74</v>
      </c>
      <c r="H252" s="5" t="s">
        <v>75</v>
      </c>
      <c r="I252" s="5"/>
      <c r="J252" s="5"/>
      <c r="K252" s="5">
        <v>-217</v>
      </c>
      <c r="L252" s="5">
        <v>18</v>
      </c>
      <c r="M252" s="5">
        <v>3</v>
      </c>
      <c r="N252" s="5" t="s">
        <v>3</v>
      </c>
      <c r="O252" s="5">
        <v>2</v>
      </c>
      <c r="P252" s="5">
        <f>ROUND(Source!EM233,O252)</f>
        <v>0</v>
      </c>
      <c r="Q252" s="5"/>
      <c r="R252" s="5"/>
      <c r="S252" s="5"/>
      <c r="T252" s="5"/>
      <c r="U252" s="5"/>
      <c r="V252" s="5"/>
      <c r="W252" s="5"/>
    </row>
    <row r="253" spans="1:23" x14ac:dyDescent="0.2">
      <c r="A253" s="5">
        <v>50</v>
      </c>
      <c r="B253" s="5">
        <v>0</v>
      </c>
      <c r="C253" s="5">
        <v>0</v>
      </c>
      <c r="D253" s="5">
        <v>1</v>
      </c>
      <c r="E253" s="5">
        <v>230</v>
      </c>
      <c r="F253" s="5">
        <f>ROUND(Source!BA233,O253)</f>
        <v>0</v>
      </c>
      <c r="G253" s="5" t="s">
        <v>76</v>
      </c>
      <c r="H253" s="5" t="s">
        <v>77</v>
      </c>
      <c r="I253" s="5"/>
      <c r="J253" s="5"/>
      <c r="K253" s="5">
        <v>-230</v>
      </c>
      <c r="L253" s="5">
        <v>19</v>
      </c>
      <c r="M253" s="5">
        <v>3</v>
      </c>
      <c r="N253" s="5" t="s">
        <v>3</v>
      </c>
      <c r="O253" s="5">
        <v>2</v>
      </c>
      <c r="P253" s="5">
        <f>ROUND(Source!ES233,O253)</f>
        <v>0</v>
      </c>
      <c r="Q253" s="5"/>
      <c r="R253" s="5"/>
      <c r="S253" s="5"/>
      <c r="T253" s="5"/>
      <c r="U253" s="5"/>
      <c r="V253" s="5"/>
      <c r="W253" s="5"/>
    </row>
    <row r="254" spans="1:23" x14ac:dyDescent="0.2">
      <c r="A254" s="5">
        <v>50</v>
      </c>
      <c r="B254" s="5">
        <v>0</v>
      </c>
      <c r="C254" s="5">
        <v>0</v>
      </c>
      <c r="D254" s="5">
        <v>1</v>
      </c>
      <c r="E254" s="5">
        <v>206</v>
      </c>
      <c r="F254" s="5">
        <f>ROUND(Source!T233,O254)</f>
        <v>0</v>
      </c>
      <c r="G254" s="5" t="s">
        <v>78</v>
      </c>
      <c r="H254" s="5" t="s">
        <v>79</v>
      </c>
      <c r="I254" s="5"/>
      <c r="J254" s="5"/>
      <c r="K254" s="5">
        <v>-206</v>
      </c>
      <c r="L254" s="5">
        <v>20</v>
      </c>
      <c r="M254" s="5">
        <v>3</v>
      </c>
      <c r="N254" s="5" t="s">
        <v>3</v>
      </c>
      <c r="O254" s="5">
        <v>2</v>
      </c>
      <c r="P254" s="5">
        <f>ROUND(Source!DL233,O254)</f>
        <v>0</v>
      </c>
      <c r="Q254" s="5"/>
      <c r="R254" s="5"/>
      <c r="S254" s="5"/>
      <c r="T254" s="5"/>
      <c r="U254" s="5"/>
      <c r="V254" s="5"/>
      <c r="W254" s="5"/>
    </row>
    <row r="255" spans="1:23" x14ac:dyDescent="0.2">
      <c r="A255" s="5">
        <v>50</v>
      </c>
      <c r="B255" s="5">
        <v>0</v>
      </c>
      <c r="C255" s="5">
        <v>0</v>
      </c>
      <c r="D255" s="5">
        <v>1</v>
      </c>
      <c r="E255" s="5">
        <v>207</v>
      </c>
      <c r="F255" s="5">
        <f>Source!U233</f>
        <v>0</v>
      </c>
      <c r="G255" s="5" t="s">
        <v>80</v>
      </c>
      <c r="H255" s="5" t="s">
        <v>81</v>
      </c>
      <c r="I255" s="5"/>
      <c r="J255" s="5"/>
      <c r="K255" s="5">
        <v>-207</v>
      </c>
      <c r="L255" s="5">
        <v>21</v>
      </c>
      <c r="M255" s="5">
        <v>3</v>
      </c>
      <c r="N255" s="5" t="s">
        <v>3</v>
      </c>
      <c r="O255" s="5">
        <v>-1</v>
      </c>
      <c r="P255" s="5">
        <f>Source!DM233</f>
        <v>0</v>
      </c>
      <c r="Q255" s="5"/>
      <c r="R255" s="5"/>
      <c r="S255" s="5"/>
      <c r="T255" s="5"/>
      <c r="U255" s="5"/>
      <c r="V255" s="5"/>
      <c r="W255" s="5"/>
    </row>
    <row r="256" spans="1:23" x14ac:dyDescent="0.2">
      <c r="A256" s="5">
        <v>50</v>
      </c>
      <c r="B256" s="5">
        <v>0</v>
      </c>
      <c r="C256" s="5">
        <v>0</v>
      </c>
      <c r="D256" s="5">
        <v>1</v>
      </c>
      <c r="E256" s="5">
        <v>208</v>
      </c>
      <c r="F256" s="5">
        <f>Source!V233</f>
        <v>0</v>
      </c>
      <c r="G256" s="5" t="s">
        <v>82</v>
      </c>
      <c r="H256" s="5" t="s">
        <v>83</v>
      </c>
      <c r="I256" s="5"/>
      <c r="J256" s="5"/>
      <c r="K256" s="5">
        <v>-208</v>
      </c>
      <c r="L256" s="5">
        <v>22</v>
      </c>
      <c r="M256" s="5">
        <v>3</v>
      </c>
      <c r="N256" s="5" t="s">
        <v>3</v>
      </c>
      <c r="O256" s="5">
        <v>-1</v>
      </c>
      <c r="P256" s="5">
        <f>Source!DN233</f>
        <v>0</v>
      </c>
      <c r="Q256" s="5"/>
      <c r="R256" s="5"/>
      <c r="S256" s="5"/>
      <c r="T256" s="5"/>
      <c r="U256" s="5"/>
      <c r="V256" s="5"/>
      <c r="W256" s="5"/>
    </row>
    <row r="257" spans="1:206" x14ac:dyDescent="0.2">
      <c r="A257" s="5">
        <v>50</v>
      </c>
      <c r="B257" s="5">
        <v>0</v>
      </c>
      <c r="C257" s="5">
        <v>0</v>
      </c>
      <c r="D257" s="5">
        <v>1</v>
      </c>
      <c r="E257" s="5">
        <v>209</v>
      </c>
      <c r="F257" s="5">
        <f>ROUND(Source!W233,O257)</f>
        <v>0</v>
      </c>
      <c r="G257" s="5" t="s">
        <v>84</v>
      </c>
      <c r="H257" s="5" t="s">
        <v>85</v>
      </c>
      <c r="I257" s="5"/>
      <c r="J257" s="5"/>
      <c r="K257" s="5">
        <v>-209</v>
      </c>
      <c r="L257" s="5">
        <v>23</v>
      </c>
      <c r="M257" s="5">
        <v>3</v>
      </c>
      <c r="N257" s="5" t="s">
        <v>3</v>
      </c>
      <c r="O257" s="5">
        <v>2</v>
      </c>
      <c r="P257" s="5">
        <f>ROUND(Source!DO233,O257)</f>
        <v>0</v>
      </c>
      <c r="Q257" s="5"/>
      <c r="R257" s="5"/>
      <c r="S257" s="5"/>
      <c r="T257" s="5"/>
      <c r="U257" s="5"/>
      <c r="V257" s="5"/>
      <c r="W257" s="5"/>
    </row>
    <row r="258" spans="1:206" x14ac:dyDescent="0.2">
      <c r="A258" s="5">
        <v>50</v>
      </c>
      <c r="B258" s="5">
        <v>0</v>
      </c>
      <c r="C258" s="5">
        <v>0</v>
      </c>
      <c r="D258" s="5">
        <v>1</v>
      </c>
      <c r="E258" s="5">
        <v>233</v>
      </c>
      <c r="F258" s="5">
        <f>ROUND(Source!BD233,O258)</f>
        <v>0</v>
      </c>
      <c r="G258" s="5" t="s">
        <v>86</v>
      </c>
      <c r="H258" s="5" t="s">
        <v>87</v>
      </c>
      <c r="I258" s="5"/>
      <c r="J258" s="5"/>
      <c r="K258" s="5">
        <v>-233</v>
      </c>
      <c r="L258" s="5">
        <v>24</v>
      </c>
      <c r="M258" s="5">
        <v>3</v>
      </c>
      <c r="N258" s="5" t="s">
        <v>3</v>
      </c>
      <c r="O258" s="5">
        <v>2</v>
      </c>
      <c r="P258" s="5">
        <f>ROUND(Source!EV233,O258)</f>
        <v>0</v>
      </c>
      <c r="Q258" s="5"/>
      <c r="R258" s="5"/>
      <c r="S258" s="5"/>
      <c r="T258" s="5"/>
      <c r="U258" s="5"/>
      <c r="V258" s="5"/>
      <c r="W258" s="5"/>
    </row>
    <row r="259" spans="1:206" x14ac:dyDescent="0.2">
      <c r="A259" s="5">
        <v>50</v>
      </c>
      <c r="B259" s="5">
        <v>0</v>
      </c>
      <c r="C259" s="5">
        <v>0</v>
      </c>
      <c r="D259" s="5">
        <v>1</v>
      </c>
      <c r="E259" s="5">
        <v>210</v>
      </c>
      <c r="F259" s="5">
        <f>ROUND(Source!X233,O259)</f>
        <v>0</v>
      </c>
      <c r="G259" s="5" t="s">
        <v>88</v>
      </c>
      <c r="H259" s="5" t="s">
        <v>89</v>
      </c>
      <c r="I259" s="5"/>
      <c r="J259" s="5"/>
      <c r="K259" s="5">
        <v>-210</v>
      </c>
      <c r="L259" s="5">
        <v>25</v>
      </c>
      <c r="M259" s="5">
        <v>3</v>
      </c>
      <c r="N259" s="5" t="s">
        <v>3</v>
      </c>
      <c r="O259" s="5">
        <v>2</v>
      </c>
      <c r="P259" s="5">
        <f>ROUND(Source!DP233,O259)</f>
        <v>0</v>
      </c>
      <c r="Q259" s="5"/>
      <c r="R259" s="5"/>
      <c r="S259" s="5"/>
      <c r="T259" s="5"/>
      <c r="U259" s="5"/>
      <c r="V259" s="5"/>
      <c r="W259" s="5"/>
    </row>
    <row r="260" spans="1:206" x14ac:dyDescent="0.2">
      <c r="A260" s="5">
        <v>50</v>
      </c>
      <c r="B260" s="5">
        <v>0</v>
      </c>
      <c r="C260" s="5">
        <v>0</v>
      </c>
      <c r="D260" s="5">
        <v>1</v>
      </c>
      <c r="E260" s="5">
        <v>211</v>
      </c>
      <c r="F260" s="5">
        <f>ROUND(Source!Y233,O260)</f>
        <v>0</v>
      </c>
      <c r="G260" s="5" t="s">
        <v>90</v>
      </c>
      <c r="H260" s="5" t="s">
        <v>91</v>
      </c>
      <c r="I260" s="5"/>
      <c r="J260" s="5"/>
      <c r="K260" s="5">
        <v>-211</v>
      </c>
      <c r="L260" s="5">
        <v>26</v>
      </c>
      <c r="M260" s="5">
        <v>3</v>
      </c>
      <c r="N260" s="5" t="s">
        <v>3</v>
      </c>
      <c r="O260" s="5">
        <v>2</v>
      </c>
      <c r="P260" s="5">
        <f>ROUND(Source!DQ233,O260)</f>
        <v>0</v>
      </c>
      <c r="Q260" s="5"/>
      <c r="R260" s="5"/>
      <c r="S260" s="5"/>
      <c r="T260" s="5"/>
      <c r="U260" s="5"/>
      <c r="V260" s="5"/>
      <c r="W260" s="5"/>
    </row>
    <row r="261" spans="1:206" x14ac:dyDescent="0.2">
      <c r="A261" s="5">
        <v>50</v>
      </c>
      <c r="B261" s="5">
        <v>0</v>
      </c>
      <c r="C261" s="5">
        <v>0</v>
      </c>
      <c r="D261" s="5">
        <v>1</v>
      </c>
      <c r="E261" s="5">
        <v>224</v>
      </c>
      <c r="F261" s="5">
        <f>ROUND(Source!AR233,O261)</f>
        <v>0</v>
      </c>
      <c r="G261" s="5" t="s">
        <v>92</v>
      </c>
      <c r="H261" s="5" t="s">
        <v>93</v>
      </c>
      <c r="I261" s="5"/>
      <c r="J261" s="5"/>
      <c r="K261" s="5">
        <v>-224</v>
      </c>
      <c r="L261" s="5">
        <v>27</v>
      </c>
      <c r="M261" s="5">
        <v>3</v>
      </c>
      <c r="N261" s="5" t="s">
        <v>3</v>
      </c>
      <c r="O261" s="5">
        <v>2</v>
      </c>
      <c r="P261" s="5">
        <f>ROUND(Source!EJ233,O261)</f>
        <v>0</v>
      </c>
      <c r="Q261" s="5"/>
      <c r="R261" s="5"/>
      <c r="S261" s="5"/>
      <c r="T261" s="5"/>
      <c r="U261" s="5"/>
      <c r="V261" s="5"/>
      <c r="W261" s="5"/>
    </row>
    <row r="263" spans="1:206" x14ac:dyDescent="0.2">
      <c r="A263" s="3">
        <v>51</v>
      </c>
      <c r="B263" s="3">
        <f>B20</f>
        <v>1</v>
      </c>
      <c r="C263" s="3">
        <f>A20</f>
        <v>3</v>
      </c>
      <c r="D263" s="3">
        <f>ROW(A20)</f>
        <v>20</v>
      </c>
      <c r="E263" s="3"/>
      <c r="F263" s="3" t="str">
        <f>IF(F20&lt;&gt;"",F20,"")</f>
        <v>Новая локальная смета</v>
      </c>
      <c r="G263" s="3" t="str">
        <f>IF(G20&lt;&gt;"",G20,"")</f>
        <v>локальная смета</v>
      </c>
      <c r="H263" s="3">
        <v>0</v>
      </c>
      <c r="I263" s="3"/>
      <c r="J263" s="3"/>
      <c r="K263" s="3"/>
      <c r="L263" s="3"/>
      <c r="M263" s="3"/>
      <c r="N263" s="3"/>
      <c r="O263" s="3">
        <f t="shared" ref="O263:T263" si="362">ROUND(O35+O151+O196+O233+AB263,2)</f>
        <v>5083568.72</v>
      </c>
      <c r="P263" s="3">
        <f t="shared" si="362"/>
        <v>0</v>
      </c>
      <c r="Q263" s="3">
        <f t="shared" si="362"/>
        <v>0</v>
      </c>
      <c r="R263" s="3">
        <f t="shared" si="362"/>
        <v>0</v>
      </c>
      <c r="S263" s="3">
        <f t="shared" si="362"/>
        <v>5083568.72</v>
      </c>
      <c r="T263" s="3">
        <f t="shared" si="362"/>
        <v>0</v>
      </c>
      <c r="U263" s="3">
        <f>U35+U151+U196+U233+AH263</f>
        <v>0</v>
      </c>
      <c r="V263" s="3">
        <f>V35+V151+V196+V233+AI263</f>
        <v>0</v>
      </c>
      <c r="W263" s="3">
        <f>ROUND(W35+W151+W196+W233+AJ263,2)</f>
        <v>0</v>
      </c>
      <c r="X263" s="3">
        <f>ROUND(X35+X151+X196+X233+AK263,2)</f>
        <v>0</v>
      </c>
      <c r="Y263" s="3">
        <f>ROUND(Y35+Y151+Y196+Y233+AL263,2)</f>
        <v>0</v>
      </c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>
        <f t="shared" ref="AO263:BD263" si="363">ROUND(AO35+AO151+AO196+AO233+BX263,2)</f>
        <v>0</v>
      </c>
      <c r="AP263" s="3">
        <f t="shared" si="363"/>
        <v>0</v>
      </c>
      <c r="AQ263" s="3">
        <f t="shared" si="363"/>
        <v>0</v>
      </c>
      <c r="AR263" s="3">
        <f t="shared" si="363"/>
        <v>5083568.72</v>
      </c>
      <c r="AS263" s="3">
        <f t="shared" si="363"/>
        <v>5083568.72</v>
      </c>
      <c r="AT263" s="3">
        <f t="shared" si="363"/>
        <v>0</v>
      </c>
      <c r="AU263" s="3">
        <f t="shared" si="363"/>
        <v>0</v>
      </c>
      <c r="AV263" s="3">
        <f t="shared" si="363"/>
        <v>0</v>
      </c>
      <c r="AW263" s="3">
        <f t="shared" si="363"/>
        <v>0</v>
      </c>
      <c r="AX263" s="3">
        <f t="shared" si="363"/>
        <v>0</v>
      </c>
      <c r="AY263" s="3">
        <f t="shared" si="363"/>
        <v>0</v>
      </c>
      <c r="AZ263" s="3">
        <f t="shared" si="363"/>
        <v>0</v>
      </c>
      <c r="BA263" s="3">
        <f t="shared" si="363"/>
        <v>0</v>
      </c>
      <c r="BB263" s="3">
        <f t="shared" si="363"/>
        <v>0</v>
      </c>
      <c r="BC263" s="3">
        <f t="shared" si="363"/>
        <v>0</v>
      </c>
      <c r="BD263" s="3">
        <f t="shared" si="363"/>
        <v>0</v>
      </c>
      <c r="BE263" s="3"/>
      <c r="BF263" s="3"/>
      <c r="BG263" s="3"/>
      <c r="BH263" s="3"/>
      <c r="BI263" s="3"/>
      <c r="BJ263" s="3"/>
      <c r="BK263" s="3"/>
      <c r="BL263" s="3"/>
      <c r="BM263" s="3"/>
      <c r="BN263" s="3"/>
      <c r="BO263" s="3"/>
      <c r="BP263" s="3"/>
      <c r="BQ263" s="3"/>
      <c r="BR263" s="3"/>
      <c r="BS263" s="3"/>
      <c r="BT263" s="3"/>
      <c r="BU263" s="3"/>
      <c r="BV263" s="3"/>
      <c r="BW263" s="3"/>
      <c r="BX263" s="3"/>
      <c r="BY263" s="3"/>
      <c r="BZ263" s="3"/>
      <c r="CA263" s="3"/>
      <c r="CB263" s="3"/>
      <c r="CC263" s="3"/>
      <c r="CD263" s="3"/>
      <c r="CE263" s="3"/>
      <c r="CF263" s="3"/>
      <c r="CG263" s="3"/>
      <c r="CH263" s="3"/>
      <c r="CI263" s="3"/>
      <c r="CJ263" s="3"/>
      <c r="CK263" s="3"/>
      <c r="CL263" s="3"/>
      <c r="CM263" s="3"/>
      <c r="CN263" s="3"/>
      <c r="CO263" s="3"/>
      <c r="CP263" s="3"/>
      <c r="CQ263" s="3"/>
      <c r="CR263" s="3"/>
      <c r="CS263" s="3"/>
      <c r="CT263" s="3"/>
      <c r="CU263" s="3"/>
      <c r="CV263" s="3"/>
      <c r="CW263" s="3"/>
      <c r="CX263" s="3"/>
      <c r="CY263" s="3"/>
      <c r="CZ263" s="3"/>
      <c r="DA263" s="3"/>
      <c r="DB263" s="3"/>
      <c r="DC263" s="3"/>
      <c r="DD263" s="3"/>
      <c r="DE263" s="3"/>
      <c r="DF263" s="3"/>
      <c r="DG263" s="4">
        <f t="shared" ref="DG263:DL263" si="364">ROUND(DG35+DG151+DG196+DG233+DT263,2)</f>
        <v>5228525.17</v>
      </c>
      <c r="DH263" s="4">
        <f t="shared" si="364"/>
        <v>0</v>
      </c>
      <c r="DI263" s="4">
        <f t="shared" si="364"/>
        <v>0</v>
      </c>
      <c r="DJ263" s="4">
        <f t="shared" si="364"/>
        <v>0</v>
      </c>
      <c r="DK263" s="4">
        <f t="shared" si="364"/>
        <v>5228525.17</v>
      </c>
      <c r="DL263" s="4">
        <f t="shared" si="364"/>
        <v>0</v>
      </c>
      <c r="DM263" s="4">
        <f>DM35+DM151+DM196+DM233+DZ263</f>
        <v>0</v>
      </c>
      <c r="DN263" s="4">
        <f>DN35+DN151+DN196+DN233+EA263</f>
        <v>0</v>
      </c>
      <c r="DO263" s="4">
        <f>ROUND(DO35+DO151+DO196+DO233+EB263,2)</f>
        <v>0</v>
      </c>
      <c r="DP263" s="4">
        <f>ROUND(DP35+DP151+DP196+DP233+EC263,2)</f>
        <v>0</v>
      </c>
      <c r="DQ263" s="4">
        <f>ROUND(DQ35+DQ151+DQ196+DQ233+ED263,2)</f>
        <v>0</v>
      </c>
      <c r="DR263" s="4"/>
      <c r="DS263" s="4"/>
      <c r="DT263" s="4"/>
      <c r="DU263" s="4"/>
      <c r="DV263" s="4"/>
      <c r="DW263" s="4"/>
      <c r="DX263" s="4"/>
      <c r="DY263" s="4"/>
      <c r="DZ263" s="4"/>
      <c r="EA263" s="4"/>
      <c r="EB263" s="4"/>
      <c r="EC263" s="4"/>
      <c r="ED263" s="4"/>
      <c r="EE263" s="4"/>
      <c r="EF263" s="4"/>
      <c r="EG263" s="4">
        <f t="shared" ref="EG263:EV263" si="365">ROUND(EG35+EG151+EG196+EG233+FP263,2)</f>
        <v>0</v>
      </c>
      <c r="EH263" s="4">
        <f t="shared" si="365"/>
        <v>0</v>
      </c>
      <c r="EI263" s="4">
        <f t="shared" si="365"/>
        <v>0</v>
      </c>
      <c r="EJ263" s="4">
        <f t="shared" si="365"/>
        <v>5228525.17</v>
      </c>
      <c r="EK263" s="4">
        <f t="shared" si="365"/>
        <v>5228525.17</v>
      </c>
      <c r="EL263" s="4">
        <f t="shared" si="365"/>
        <v>0</v>
      </c>
      <c r="EM263" s="4">
        <f t="shared" si="365"/>
        <v>0</v>
      </c>
      <c r="EN263" s="4">
        <f t="shared" si="365"/>
        <v>0</v>
      </c>
      <c r="EO263" s="4">
        <f t="shared" si="365"/>
        <v>0</v>
      </c>
      <c r="EP263" s="4">
        <f t="shared" si="365"/>
        <v>0</v>
      </c>
      <c r="EQ263" s="4">
        <f t="shared" si="365"/>
        <v>0</v>
      </c>
      <c r="ER263" s="4">
        <f t="shared" si="365"/>
        <v>0</v>
      </c>
      <c r="ES263" s="4">
        <f t="shared" si="365"/>
        <v>0</v>
      </c>
      <c r="ET263" s="4">
        <f t="shared" si="365"/>
        <v>0</v>
      </c>
      <c r="EU263" s="4">
        <f t="shared" si="365"/>
        <v>0</v>
      </c>
      <c r="EV263" s="4">
        <f t="shared" si="365"/>
        <v>0</v>
      </c>
      <c r="EW263" s="4"/>
      <c r="EX263" s="4"/>
      <c r="EY263" s="4"/>
      <c r="EZ263" s="4"/>
      <c r="FA263" s="4"/>
      <c r="FB263" s="4"/>
      <c r="FC263" s="4"/>
      <c r="FD263" s="4"/>
      <c r="FE263" s="4"/>
      <c r="FF263" s="4"/>
      <c r="FG263" s="4"/>
      <c r="FH263" s="4"/>
      <c r="FI263" s="4"/>
      <c r="FJ263" s="4"/>
      <c r="FK263" s="4"/>
      <c r="FL263" s="4"/>
      <c r="FM263" s="4"/>
      <c r="FN263" s="4"/>
      <c r="FO263" s="4"/>
      <c r="FP263" s="4"/>
      <c r="FQ263" s="4"/>
      <c r="FR263" s="4"/>
      <c r="FS263" s="4"/>
      <c r="FT263" s="4"/>
      <c r="FU263" s="4"/>
      <c r="FV263" s="4"/>
      <c r="FW263" s="4"/>
      <c r="FX263" s="4"/>
      <c r="FY263" s="4"/>
      <c r="FZ263" s="4"/>
      <c r="GA263" s="4"/>
      <c r="GB263" s="4"/>
      <c r="GC263" s="4"/>
      <c r="GD263" s="4"/>
      <c r="GE263" s="4"/>
      <c r="GF263" s="4"/>
      <c r="GG263" s="4"/>
      <c r="GH263" s="4"/>
      <c r="GI263" s="4"/>
      <c r="GJ263" s="4"/>
      <c r="GK263" s="4"/>
      <c r="GL263" s="4"/>
      <c r="GM263" s="4"/>
      <c r="GN263" s="4"/>
      <c r="GO263" s="4"/>
      <c r="GP263" s="4"/>
      <c r="GQ263" s="4"/>
      <c r="GR263" s="4"/>
      <c r="GS263" s="4"/>
      <c r="GT263" s="4"/>
      <c r="GU263" s="4"/>
      <c r="GV263" s="4"/>
      <c r="GW263" s="4"/>
      <c r="GX263" s="4">
        <v>0</v>
      </c>
    </row>
    <row r="265" spans="1:206" x14ac:dyDescent="0.2">
      <c r="A265" s="5">
        <v>50</v>
      </c>
      <c r="B265" s="5">
        <v>0</v>
      </c>
      <c r="C265" s="5">
        <v>0</v>
      </c>
      <c r="D265" s="5">
        <v>1</v>
      </c>
      <c r="E265" s="5">
        <v>201</v>
      </c>
      <c r="F265" s="5">
        <f>ROUND(Source!O263,O265)</f>
        <v>5083568.72</v>
      </c>
      <c r="G265" s="5" t="s">
        <v>40</v>
      </c>
      <c r="H265" s="5" t="s">
        <v>41</v>
      </c>
      <c r="I265" s="5"/>
      <c r="J265" s="5"/>
      <c r="K265" s="5">
        <v>-201</v>
      </c>
      <c r="L265" s="5">
        <v>1</v>
      </c>
      <c r="M265" s="5">
        <v>3</v>
      </c>
      <c r="N265" s="5" t="s">
        <v>3</v>
      </c>
      <c r="O265" s="5">
        <v>2</v>
      </c>
      <c r="P265" s="5">
        <f>ROUND(Source!DG263,O265)</f>
        <v>5228525.17</v>
      </c>
      <c r="Q265" s="5"/>
      <c r="R265" s="5"/>
      <c r="S265" s="5"/>
      <c r="T265" s="5"/>
      <c r="U265" s="5"/>
      <c r="V265" s="5"/>
      <c r="W265" s="5"/>
    </row>
    <row r="266" spans="1:206" x14ac:dyDescent="0.2">
      <c r="A266" s="5">
        <v>50</v>
      </c>
      <c r="B266" s="5">
        <v>0</v>
      </c>
      <c r="C266" s="5">
        <v>0</v>
      </c>
      <c r="D266" s="5">
        <v>1</v>
      </c>
      <c r="E266" s="5">
        <v>202</v>
      </c>
      <c r="F266" s="5">
        <f>ROUND(Source!P263,O266)</f>
        <v>0</v>
      </c>
      <c r="G266" s="5" t="s">
        <v>42</v>
      </c>
      <c r="H266" s="5" t="s">
        <v>43</v>
      </c>
      <c r="I266" s="5"/>
      <c r="J266" s="5"/>
      <c r="K266" s="5">
        <v>-202</v>
      </c>
      <c r="L266" s="5">
        <v>2</v>
      </c>
      <c r="M266" s="5">
        <v>3</v>
      </c>
      <c r="N266" s="5" t="s">
        <v>3</v>
      </c>
      <c r="O266" s="5">
        <v>2</v>
      </c>
      <c r="P266" s="5">
        <f>ROUND(Source!DH263,O266)</f>
        <v>0</v>
      </c>
      <c r="Q266" s="5"/>
      <c r="R266" s="5"/>
      <c r="S266" s="5"/>
      <c r="T266" s="5"/>
      <c r="U266" s="5"/>
      <c r="V266" s="5"/>
      <c r="W266" s="5"/>
    </row>
    <row r="267" spans="1:206" x14ac:dyDescent="0.2">
      <c r="A267" s="5">
        <v>50</v>
      </c>
      <c r="B267" s="5">
        <v>0</v>
      </c>
      <c r="C267" s="5">
        <v>0</v>
      </c>
      <c r="D267" s="5">
        <v>1</v>
      </c>
      <c r="E267" s="5">
        <v>222</v>
      </c>
      <c r="F267" s="5">
        <f>ROUND(Source!AO263,O267)</f>
        <v>0</v>
      </c>
      <c r="G267" s="5" t="s">
        <v>44</v>
      </c>
      <c r="H267" s="5" t="s">
        <v>45</v>
      </c>
      <c r="I267" s="5"/>
      <c r="J267" s="5"/>
      <c r="K267" s="5">
        <v>-222</v>
      </c>
      <c r="L267" s="5">
        <v>3</v>
      </c>
      <c r="M267" s="5">
        <v>3</v>
      </c>
      <c r="N267" s="5" t="s">
        <v>3</v>
      </c>
      <c r="O267" s="5">
        <v>2</v>
      </c>
      <c r="P267" s="5">
        <f>ROUND(Source!EG263,O267)</f>
        <v>0</v>
      </c>
      <c r="Q267" s="5"/>
      <c r="R267" s="5"/>
      <c r="S267" s="5"/>
      <c r="T267" s="5"/>
      <c r="U267" s="5"/>
      <c r="V267" s="5"/>
      <c r="W267" s="5"/>
    </row>
    <row r="268" spans="1:206" x14ac:dyDescent="0.2">
      <c r="A268" s="5">
        <v>50</v>
      </c>
      <c r="B268" s="5">
        <v>0</v>
      </c>
      <c r="C268" s="5">
        <v>0</v>
      </c>
      <c r="D268" s="5">
        <v>1</v>
      </c>
      <c r="E268" s="5">
        <v>225</v>
      </c>
      <c r="F268" s="5">
        <f>ROUND(Source!AV263,O268)</f>
        <v>0</v>
      </c>
      <c r="G268" s="5" t="s">
        <v>46</v>
      </c>
      <c r="H268" s="5" t="s">
        <v>47</v>
      </c>
      <c r="I268" s="5"/>
      <c r="J268" s="5"/>
      <c r="K268" s="5">
        <v>-225</v>
      </c>
      <c r="L268" s="5">
        <v>4</v>
      </c>
      <c r="M268" s="5">
        <v>3</v>
      </c>
      <c r="N268" s="5" t="s">
        <v>3</v>
      </c>
      <c r="O268" s="5">
        <v>2</v>
      </c>
      <c r="P268" s="5">
        <f>ROUND(Source!EN263,O268)</f>
        <v>0</v>
      </c>
      <c r="Q268" s="5"/>
      <c r="R268" s="5"/>
      <c r="S268" s="5"/>
      <c r="T268" s="5"/>
      <c r="U268" s="5"/>
      <c r="V268" s="5"/>
      <c r="W268" s="5"/>
    </row>
    <row r="269" spans="1:206" x14ac:dyDescent="0.2">
      <c r="A269" s="5">
        <v>50</v>
      </c>
      <c r="B269" s="5">
        <v>0</v>
      </c>
      <c r="C269" s="5">
        <v>0</v>
      </c>
      <c r="D269" s="5">
        <v>1</v>
      </c>
      <c r="E269" s="5">
        <v>226</v>
      </c>
      <c r="F269" s="5">
        <f>ROUND(Source!AW263,O269)</f>
        <v>0</v>
      </c>
      <c r="G269" s="5" t="s">
        <v>48</v>
      </c>
      <c r="H269" s="5" t="s">
        <v>49</v>
      </c>
      <c r="I269" s="5"/>
      <c r="J269" s="5"/>
      <c r="K269" s="5">
        <v>-226</v>
      </c>
      <c r="L269" s="5">
        <v>5</v>
      </c>
      <c r="M269" s="5">
        <v>3</v>
      </c>
      <c r="N269" s="5" t="s">
        <v>3</v>
      </c>
      <c r="O269" s="5">
        <v>2</v>
      </c>
      <c r="P269" s="5">
        <f>ROUND(Source!EO263,O269)</f>
        <v>0</v>
      </c>
      <c r="Q269" s="5"/>
      <c r="R269" s="5"/>
      <c r="S269" s="5"/>
      <c r="T269" s="5"/>
      <c r="U269" s="5"/>
      <c r="V269" s="5"/>
      <c r="W269" s="5"/>
    </row>
    <row r="270" spans="1:206" x14ac:dyDescent="0.2">
      <c r="A270" s="5">
        <v>50</v>
      </c>
      <c r="B270" s="5">
        <v>0</v>
      </c>
      <c r="C270" s="5">
        <v>0</v>
      </c>
      <c r="D270" s="5">
        <v>1</v>
      </c>
      <c r="E270" s="5">
        <v>227</v>
      </c>
      <c r="F270" s="5">
        <f>ROUND(Source!AX263,O270)</f>
        <v>0</v>
      </c>
      <c r="G270" s="5" t="s">
        <v>50</v>
      </c>
      <c r="H270" s="5" t="s">
        <v>51</v>
      </c>
      <c r="I270" s="5"/>
      <c r="J270" s="5"/>
      <c r="K270" s="5">
        <v>-227</v>
      </c>
      <c r="L270" s="5">
        <v>6</v>
      </c>
      <c r="M270" s="5">
        <v>3</v>
      </c>
      <c r="N270" s="5" t="s">
        <v>3</v>
      </c>
      <c r="O270" s="5">
        <v>2</v>
      </c>
      <c r="P270" s="5">
        <f>ROUND(Source!EP263,O270)</f>
        <v>0</v>
      </c>
      <c r="Q270" s="5"/>
      <c r="R270" s="5"/>
      <c r="S270" s="5"/>
      <c r="T270" s="5"/>
      <c r="U270" s="5"/>
      <c r="V270" s="5"/>
      <c r="W270" s="5"/>
    </row>
    <row r="271" spans="1:206" x14ac:dyDescent="0.2">
      <c r="A271" s="5">
        <v>50</v>
      </c>
      <c r="B271" s="5">
        <v>0</v>
      </c>
      <c r="C271" s="5">
        <v>0</v>
      </c>
      <c r="D271" s="5">
        <v>1</v>
      </c>
      <c r="E271" s="5">
        <v>228</v>
      </c>
      <c r="F271" s="5">
        <f>ROUND(Source!AY263,O271)</f>
        <v>0</v>
      </c>
      <c r="G271" s="5" t="s">
        <v>52</v>
      </c>
      <c r="H271" s="5" t="s">
        <v>53</v>
      </c>
      <c r="I271" s="5"/>
      <c r="J271" s="5"/>
      <c r="K271" s="5">
        <v>-228</v>
      </c>
      <c r="L271" s="5">
        <v>7</v>
      </c>
      <c r="M271" s="5">
        <v>3</v>
      </c>
      <c r="N271" s="5" t="s">
        <v>3</v>
      </c>
      <c r="O271" s="5">
        <v>2</v>
      </c>
      <c r="P271" s="5">
        <f>ROUND(Source!EQ263,O271)</f>
        <v>0</v>
      </c>
      <c r="Q271" s="5"/>
      <c r="R271" s="5"/>
      <c r="S271" s="5"/>
      <c r="T271" s="5"/>
      <c r="U271" s="5"/>
      <c r="V271" s="5"/>
      <c r="W271" s="5"/>
    </row>
    <row r="272" spans="1:206" x14ac:dyDescent="0.2">
      <c r="A272" s="5">
        <v>50</v>
      </c>
      <c r="B272" s="5">
        <v>0</v>
      </c>
      <c r="C272" s="5">
        <v>0</v>
      </c>
      <c r="D272" s="5">
        <v>1</v>
      </c>
      <c r="E272" s="5">
        <v>216</v>
      </c>
      <c r="F272" s="5">
        <f>ROUND(Source!AP263,O272)</f>
        <v>0</v>
      </c>
      <c r="G272" s="5" t="s">
        <v>54</v>
      </c>
      <c r="H272" s="5" t="s">
        <v>55</v>
      </c>
      <c r="I272" s="5"/>
      <c r="J272" s="5"/>
      <c r="K272" s="5">
        <v>-216</v>
      </c>
      <c r="L272" s="5">
        <v>8</v>
      </c>
      <c r="M272" s="5">
        <v>3</v>
      </c>
      <c r="N272" s="5" t="s">
        <v>3</v>
      </c>
      <c r="O272" s="5">
        <v>2</v>
      </c>
      <c r="P272" s="5">
        <f>ROUND(Source!EH263,O272)</f>
        <v>0</v>
      </c>
      <c r="Q272" s="5"/>
      <c r="R272" s="5"/>
      <c r="S272" s="5"/>
      <c r="T272" s="5"/>
      <c r="U272" s="5"/>
      <c r="V272" s="5"/>
      <c r="W272" s="5"/>
    </row>
    <row r="273" spans="1:23" x14ac:dyDescent="0.2">
      <c r="A273" s="5">
        <v>50</v>
      </c>
      <c r="B273" s="5">
        <v>0</v>
      </c>
      <c r="C273" s="5">
        <v>0</v>
      </c>
      <c r="D273" s="5">
        <v>1</v>
      </c>
      <c r="E273" s="5">
        <v>223</v>
      </c>
      <c r="F273" s="5">
        <f>ROUND(Source!AQ263,O273)</f>
        <v>0</v>
      </c>
      <c r="G273" s="5" t="s">
        <v>56</v>
      </c>
      <c r="H273" s="5" t="s">
        <v>57</v>
      </c>
      <c r="I273" s="5"/>
      <c r="J273" s="5"/>
      <c r="K273" s="5">
        <v>-223</v>
      </c>
      <c r="L273" s="5">
        <v>9</v>
      </c>
      <c r="M273" s="5">
        <v>3</v>
      </c>
      <c r="N273" s="5" t="s">
        <v>3</v>
      </c>
      <c r="O273" s="5">
        <v>2</v>
      </c>
      <c r="P273" s="5">
        <f>ROUND(Source!EI263,O273)</f>
        <v>0</v>
      </c>
      <c r="Q273" s="5"/>
      <c r="R273" s="5"/>
      <c r="S273" s="5"/>
      <c r="T273" s="5"/>
      <c r="U273" s="5"/>
      <c r="V273" s="5"/>
      <c r="W273" s="5"/>
    </row>
    <row r="274" spans="1:23" x14ac:dyDescent="0.2">
      <c r="A274" s="5">
        <v>50</v>
      </c>
      <c r="B274" s="5">
        <v>0</v>
      </c>
      <c r="C274" s="5">
        <v>0</v>
      </c>
      <c r="D274" s="5">
        <v>1</v>
      </c>
      <c r="E274" s="5">
        <v>229</v>
      </c>
      <c r="F274" s="5">
        <f>ROUND(Source!AZ263,O274)</f>
        <v>0</v>
      </c>
      <c r="G274" s="5" t="s">
        <v>58</v>
      </c>
      <c r="H274" s="5" t="s">
        <v>59</v>
      </c>
      <c r="I274" s="5"/>
      <c r="J274" s="5"/>
      <c r="K274" s="5">
        <v>-229</v>
      </c>
      <c r="L274" s="5">
        <v>10</v>
      </c>
      <c r="M274" s="5">
        <v>3</v>
      </c>
      <c r="N274" s="5" t="s">
        <v>3</v>
      </c>
      <c r="O274" s="5">
        <v>2</v>
      </c>
      <c r="P274" s="5">
        <f>ROUND(Source!ER263,O274)</f>
        <v>0</v>
      </c>
      <c r="Q274" s="5"/>
      <c r="R274" s="5"/>
      <c r="S274" s="5"/>
      <c r="T274" s="5"/>
      <c r="U274" s="5"/>
      <c r="V274" s="5"/>
      <c r="W274" s="5"/>
    </row>
    <row r="275" spans="1:23" x14ac:dyDescent="0.2">
      <c r="A275" s="5">
        <v>50</v>
      </c>
      <c r="B275" s="5">
        <v>0</v>
      </c>
      <c r="C275" s="5">
        <v>0</v>
      </c>
      <c r="D275" s="5">
        <v>1</v>
      </c>
      <c r="E275" s="5">
        <v>203</v>
      </c>
      <c r="F275" s="5">
        <f>ROUND(Source!Q263,O275)</f>
        <v>0</v>
      </c>
      <c r="G275" s="5" t="s">
        <v>60</v>
      </c>
      <c r="H275" s="5" t="s">
        <v>61</v>
      </c>
      <c r="I275" s="5"/>
      <c r="J275" s="5"/>
      <c r="K275" s="5">
        <v>-203</v>
      </c>
      <c r="L275" s="5">
        <v>11</v>
      </c>
      <c r="M275" s="5">
        <v>3</v>
      </c>
      <c r="N275" s="5" t="s">
        <v>3</v>
      </c>
      <c r="O275" s="5">
        <v>2</v>
      </c>
      <c r="P275" s="5">
        <f>ROUND(Source!DI263,O275)</f>
        <v>0</v>
      </c>
      <c r="Q275" s="5"/>
      <c r="R275" s="5"/>
      <c r="S275" s="5"/>
      <c r="T275" s="5"/>
      <c r="U275" s="5"/>
      <c r="V275" s="5"/>
      <c r="W275" s="5"/>
    </row>
    <row r="276" spans="1:23" x14ac:dyDescent="0.2">
      <c r="A276" s="5">
        <v>50</v>
      </c>
      <c r="B276" s="5">
        <v>0</v>
      </c>
      <c r="C276" s="5">
        <v>0</v>
      </c>
      <c r="D276" s="5">
        <v>1</v>
      </c>
      <c r="E276" s="5">
        <v>231</v>
      </c>
      <c r="F276" s="5">
        <f>ROUND(Source!BB263,O276)</f>
        <v>0</v>
      </c>
      <c r="G276" s="5" t="s">
        <v>62</v>
      </c>
      <c r="H276" s="5" t="s">
        <v>63</v>
      </c>
      <c r="I276" s="5"/>
      <c r="J276" s="5"/>
      <c r="K276" s="5">
        <v>-231</v>
      </c>
      <c r="L276" s="5">
        <v>12</v>
      </c>
      <c r="M276" s="5">
        <v>3</v>
      </c>
      <c r="N276" s="5" t="s">
        <v>3</v>
      </c>
      <c r="O276" s="5">
        <v>2</v>
      </c>
      <c r="P276" s="5">
        <f>ROUND(Source!ET263,O276)</f>
        <v>0</v>
      </c>
      <c r="Q276" s="5"/>
      <c r="R276" s="5"/>
      <c r="S276" s="5"/>
      <c r="T276" s="5"/>
      <c r="U276" s="5"/>
      <c r="V276" s="5"/>
      <c r="W276" s="5"/>
    </row>
    <row r="277" spans="1:23" x14ac:dyDescent="0.2">
      <c r="A277" s="5">
        <v>50</v>
      </c>
      <c r="B277" s="5">
        <v>0</v>
      </c>
      <c r="C277" s="5">
        <v>0</v>
      </c>
      <c r="D277" s="5">
        <v>1</v>
      </c>
      <c r="E277" s="5">
        <v>204</v>
      </c>
      <c r="F277" s="5">
        <f>ROUND(Source!R263,O277)</f>
        <v>0</v>
      </c>
      <c r="G277" s="5" t="s">
        <v>64</v>
      </c>
      <c r="H277" s="5" t="s">
        <v>65</v>
      </c>
      <c r="I277" s="5"/>
      <c r="J277" s="5"/>
      <c r="K277" s="5">
        <v>-204</v>
      </c>
      <c r="L277" s="5">
        <v>13</v>
      </c>
      <c r="M277" s="5">
        <v>3</v>
      </c>
      <c r="N277" s="5" t="s">
        <v>3</v>
      </c>
      <c r="O277" s="5">
        <v>2</v>
      </c>
      <c r="P277" s="5">
        <f>ROUND(Source!DJ263,O277)</f>
        <v>0</v>
      </c>
      <c r="Q277" s="5"/>
      <c r="R277" s="5"/>
      <c r="S277" s="5"/>
      <c r="T277" s="5"/>
      <c r="U277" s="5"/>
      <c r="V277" s="5"/>
      <c r="W277" s="5"/>
    </row>
    <row r="278" spans="1:23" x14ac:dyDescent="0.2">
      <c r="A278" s="5">
        <v>50</v>
      </c>
      <c r="B278" s="5">
        <v>0</v>
      </c>
      <c r="C278" s="5">
        <v>0</v>
      </c>
      <c r="D278" s="5">
        <v>1</v>
      </c>
      <c r="E278" s="5">
        <v>205</v>
      </c>
      <c r="F278" s="5">
        <f>ROUND(Source!S263,O278)</f>
        <v>5083568.72</v>
      </c>
      <c r="G278" s="5" t="s">
        <v>66</v>
      </c>
      <c r="H278" s="5" t="s">
        <v>67</v>
      </c>
      <c r="I278" s="5"/>
      <c r="J278" s="5"/>
      <c r="K278" s="5">
        <v>-205</v>
      </c>
      <c r="L278" s="5">
        <v>14</v>
      </c>
      <c r="M278" s="5">
        <v>3</v>
      </c>
      <c r="N278" s="5" t="s">
        <v>3</v>
      </c>
      <c r="O278" s="5">
        <v>2</v>
      </c>
      <c r="P278" s="5">
        <f>ROUND(Source!DK263,O278)</f>
        <v>5228525.17</v>
      </c>
      <c r="Q278" s="5"/>
      <c r="R278" s="5"/>
      <c r="S278" s="5"/>
      <c r="T278" s="5"/>
      <c r="U278" s="5"/>
      <c r="V278" s="5"/>
      <c r="W278" s="5"/>
    </row>
    <row r="279" spans="1:23" x14ac:dyDescent="0.2">
      <c r="A279" s="5">
        <v>50</v>
      </c>
      <c r="B279" s="5">
        <v>0</v>
      </c>
      <c r="C279" s="5">
        <v>0</v>
      </c>
      <c r="D279" s="5">
        <v>1</v>
      </c>
      <c r="E279" s="5">
        <v>232</v>
      </c>
      <c r="F279" s="5">
        <f>ROUND(Source!BC263,O279)</f>
        <v>0</v>
      </c>
      <c r="G279" s="5" t="s">
        <v>68</v>
      </c>
      <c r="H279" s="5" t="s">
        <v>69</v>
      </c>
      <c r="I279" s="5"/>
      <c r="J279" s="5"/>
      <c r="K279" s="5">
        <v>-232</v>
      </c>
      <c r="L279" s="5">
        <v>15</v>
      </c>
      <c r="M279" s="5">
        <v>3</v>
      </c>
      <c r="N279" s="5" t="s">
        <v>3</v>
      </c>
      <c r="O279" s="5">
        <v>2</v>
      </c>
      <c r="P279" s="5">
        <f>ROUND(Source!EU263,O279)</f>
        <v>0</v>
      </c>
      <c r="Q279" s="5"/>
      <c r="R279" s="5"/>
      <c r="S279" s="5"/>
      <c r="T279" s="5"/>
      <c r="U279" s="5"/>
      <c r="V279" s="5"/>
      <c r="W279" s="5"/>
    </row>
    <row r="280" spans="1:23" x14ac:dyDescent="0.2">
      <c r="A280" s="5">
        <v>50</v>
      </c>
      <c r="B280" s="5">
        <v>0</v>
      </c>
      <c r="C280" s="5">
        <v>0</v>
      </c>
      <c r="D280" s="5">
        <v>1</v>
      </c>
      <c r="E280" s="5">
        <v>214</v>
      </c>
      <c r="F280" s="5">
        <f>ROUND(Source!AS263,O280)</f>
        <v>5083568.72</v>
      </c>
      <c r="G280" s="5" t="s">
        <v>70</v>
      </c>
      <c r="H280" s="5" t="s">
        <v>71</v>
      </c>
      <c r="I280" s="5"/>
      <c r="J280" s="5"/>
      <c r="K280" s="5">
        <v>-214</v>
      </c>
      <c r="L280" s="5">
        <v>16</v>
      </c>
      <c r="M280" s="5">
        <v>3</v>
      </c>
      <c r="N280" s="5" t="s">
        <v>3</v>
      </c>
      <c r="O280" s="5">
        <v>2</v>
      </c>
      <c r="P280" s="5">
        <f>ROUND(Source!EK263,O280)</f>
        <v>5228525.17</v>
      </c>
      <c r="Q280" s="5"/>
      <c r="R280" s="5"/>
      <c r="S280" s="5"/>
      <c r="T280" s="5"/>
      <c r="U280" s="5"/>
      <c r="V280" s="5"/>
      <c r="W280" s="5"/>
    </row>
    <row r="281" spans="1:23" x14ac:dyDescent="0.2">
      <c r="A281" s="5">
        <v>50</v>
      </c>
      <c r="B281" s="5">
        <v>0</v>
      </c>
      <c r="C281" s="5">
        <v>0</v>
      </c>
      <c r="D281" s="5">
        <v>1</v>
      </c>
      <c r="E281" s="5">
        <v>215</v>
      </c>
      <c r="F281" s="5">
        <f>ROUND(Source!AT263,O281)</f>
        <v>0</v>
      </c>
      <c r="G281" s="5" t="s">
        <v>72</v>
      </c>
      <c r="H281" s="5" t="s">
        <v>73</v>
      </c>
      <c r="I281" s="5"/>
      <c r="J281" s="5"/>
      <c r="K281" s="5">
        <v>-215</v>
      </c>
      <c r="L281" s="5">
        <v>17</v>
      </c>
      <c r="M281" s="5">
        <v>3</v>
      </c>
      <c r="N281" s="5" t="s">
        <v>3</v>
      </c>
      <c r="O281" s="5">
        <v>2</v>
      </c>
      <c r="P281" s="5">
        <f>ROUND(Source!EL263,O281)</f>
        <v>0</v>
      </c>
      <c r="Q281" s="5"/>
      <c r="R281" s="5"/>
      <c r="S281" s="5"/>
      <c r="T281" s="5"/>
      <c r="U281" s="5"/>
      <c r="V281" s="5"/>
      <c r="W281" s="5"/>
    </row>
    <row r="282" spans="1:23" x14ac:dyDescent="0.2">
      <c r="A282" s="5">
        <v>50</v>
      </c>
      <c r="B282" s="5">
        <v>0</v>
      </c>
      <c r="C282" s="5">
        <v>0</v>
      </c>
      <c r="D282" s="5">
        <v>1</v>
      </c>
      <c r="E282" s="5">
        <v>217</v>
      </c>
      <c r="F282" s="5">
        <f>ROUND(Source!AU263,O282)</f>
        <v>0</v>
      </c>
      <c r="G282" s="5" t="s">
        <v>74</v>
      </c>
      <c r="H282" s="5" t="s">
        <v>75</v>
      </c>
      <c r="I282" s="5"/>
      <c r="J282" s="5"/>
      <c r="K282" s="5">
        <v>-217</v>
      </c>
      <c r="L282" s="5">
        <v>18</v>
      </c>
      <c r="M282" s="5">
        <v>3</v>
      </c>
      <c r="N282" s="5" t="s">
        <v>3</v>
      </c>
      <c r="O282" s="5">
        <v>2</v>
      </c>
      <c r="P282" s="5">
        <f>ROUND(Source!EM263,O282)</f>
        <v>0</v>
      </c>
      <c r="Q282" s="5"/>
      <c r="R282" s="5"/>
      <c r="S282" s="5"/>
      <c r="T282" s="5"/>
      <c r="U282" s="5"/>
      <c r="V282" s="5"/>
      <c r="W282" s="5"/>
    </row>
    <row r="283" spans="1:23" x14ac:dyDescent="0.2">
      <c r="A283" s="5">
        <v>50</v>
      </c>
      <c r="B283" s="5">
        <v>0</v>
      </c>
      <c r="C283" s="5">
        <v>0</v>
      </c>
      <c r="D283" s="5">
        <v>1</v>
      </c>
      <c r="E283" s="5">
        <v>230</v>
      </c>
      <c r="F283" s="5">
        <f>ROUND(Source!BA263,O283)</f>
        <v>0</v>
      </c>
      <c r="G283" s="5" t="s">
        <v>76</v>
      </c>
      <c r="H283" s="5" t="s">
        <v>77</v>
      </c>
      <c r="I283" s="5"/>
      <c r="J283" s="5"/>
      <c r="K283" s="5">
        <v>-230</v>
      </c>
      <c r="L283" s="5">
        <v>19</v>
      </c>
      <c r="M283" s="5">
        <v>3</v>
      </c>
      <c r="N283" s="5" t="s">
        <v>3</v>
      </c>
      <c r="O283" s="5">
        <v>2</v>
      </c>
      <c r="P283" s="5">
        <f>ROUND(Source!ES263,O283)</f>
        <v>0</v>
      </c>
      <c r="Q283" s="5"/>
      <c r="R283" s="5"/>
      <c r="S283" s="5"/>
      <c r="T283" s="5"/>
      <c r="U283" s="5"/>
      <c r="V283" s="5"/>
      <c r="W283" s="5"/>
    </row>
    <row r="284" spans="1:23" x14ac:dyDescent="0.2">
      <c r="A284" s="5">
        <v>50</v>
      </c>
      <c r="B284" s="5">
        <v>0</v>
      </c>
      <c r="C284" s="5">
        <v>0</v>
      </c>
      <c r="D284" s="5">
        <v>1</v>
      </c>
      <c r="E284" s="5">
        <v>206</v>
      </c>
      <c r="F284" s="5">
        <f>ROUND(Source!T263,O284)</f>
        <v>0</v>
      </c>
      <c r="G284" s="5" t="s">
        <v>78</v>
      </c>
      <c r="H284" s="5" t="s">
        <v>79</v>
      </c>
      <c r="I284" s="5"/>
      <c r="J284" s="5"/>
      <c r="K284" s="5">
        <v>-206</v>
      </c>
      <c r="L284" s="5">
        <v>20</v>
      </c>
      <c r="M284" s="5">
        <v>3</v>
      </c>
      <c r="N284" s="5" t="s">
        <v>3</v>
      </c>
      <c r="O284" s="5">
        <v>2</v>
      </c>
      <c r="P284" s="5">
        <f>ROUND(Source!DL263,O284)</f>
        <v>0</v>
      </c>
      <c r="Q284" s="5"/>
      <c r="R284" s="5"/>
      <c r="S284" s="5"/>
      <c r="T284" s="5"/>
      <c r="U284" s="5"/>
      <c r="V284" s="5"/>
      <c r="W284" s="5"/>
    </row>
    <row r="285" spans="1:23" x14ac:dyDescent="0.2">
      <c r="A285" s="5">
        <v>50</v>
      </c>
      <c r="B285" s="5">
        <v>0</v>
      </c>
      <c r="C285" s="5">
        <v>0</v>
      </c>
      <c r="D285" s="5">
        <v>1</v>
      </c>
      <c r="E285" s="5">
        <v>207</v>
      </c>
      <c r="F285" s="5">
        <f>Source!U263</f>
        <v>0</v>
      </c>
      <c r="G285" s="5" t="s">
        <v>80</v>
      </c>
      <c r="H285" s="5" t="s">
        <v>81</v>
      </c>
      <c r="I285" s="5"/>
      <c r="J285" s="5"/>
      <c r="K285" s="5">
        <v>-207</v>
      </c>
      <c r="L285" s="5">
        <v>21</v>
      </c>
      <c r="M285" s="5">
        <v>3</v>
      </c>
      <c r="N285" s="5" t="s">
        <v>3</v>
      </c>
      <c r="O285" s="5">
        <v>-1</v>
      </c>
      <c r="P285" s="5">
        <f>Source!DM263</f>
        <v>0</v>
      </c>
      <c r="Q285" s="5"/>
      <c r="R285" s="5"/>
      <c r="S285" s="5"/>
      <c r="T285" s="5"/>
      <c r="U285" s="5"/>
      <c r="V285" s="5"/>
      <c r="W285" s="5"/>
    </row>
    <row r="286" spans="1:23" x14ac:dyDescent="0.2">
      <c r="A286" s="5">
        <v>50</v>
      </c>
      <c r="B286" s="5">
        <v>0</v>
      </c>
      <c r="C286" s="5">
        <v>0</v>
      </c>
      <c r="D286" s="5">
        <v>1</v>
      </c>
      <c r="E286" s="5">
        <v>208</v>
      </c>
      <c r="F286" s="5">
        <f>Source!V263</f>
        <v>0</v>
      </c>
      <c r="G286" s="5" t="s">
        <v>82</v>
      </c>
      <c r="H286" s="5" t="s">
        <v>83</v>
      </c>
      <c r="I286" s="5"/>
      <c r="J286" s="5"/>
      <c r="K286" s="5">
        <v>-208</v>
      </c>
      <c r="L286" s="5">
        <v>22</v>
      </c>
      <c r="M286" s="5">
        <v>3</v>
      </c>
      <c r="N286" s="5" t="s">
        <v>3</v>
      </c>
      <c r="O286" s="5">
        <v>-1</v>
      </c>
      <c r="P286" s="5">
        <f>Source!DN263</f>
        <v>0</v>
      </c>
      <c r="Q286" s="5"/>
      <c r="R286" s="5"/>
      <c r="S286" s="5"/>
      <c r="T286" s="5"/>
      <c r="U286" s="5"/>
      <c r="V286" s="5"/>
      <c r="W286" s="5"/>
    </row>
    <row r="287" spans="1:23" x14ac:dyDescent="0.2">
      <c r="A287" s="5">
        <v>50</v>
      </c>
      <c r="B287" s="5">
        <v>0</v>
      </c>
      <c r="C287" s="5">
        <v>0</v>
      </c>
      <c r="D287" s="5">
        <v>1</v>
      </c>
      <c r="E287" s="5">
        <v>209</v>
      </c>
      <c r="F287" s="5">
        <f>ROUND(Source!W263,O287)</f>
        <v>0</v>
      </c>
      <c r="G287" s="5" t="s">
        <v>84</v>
      </c>
      <c r="H287" s="5" t="s">
        <v>85</v>
      </c>
      <c r="I287" s="5"/>
      <c r="J287" s="5"/>
      <c r="K287" s="5">
        <v>-209</v>
      </c>
      <c r="L287" s="5">
        <v>23</v>
      </c>
      <c r="M287" s="5">
        <v>3</v>
      </c>
      <c r="N287" s="5" t="s">
        <v>3</v>
      </c>
      <c r="O287" s="5">
        <v>2</v>
      </c>
      <c r="P287" s="5">
        <f>ROUND(Source!DO263,O287)</f>
        <v>0</v>
      </c>
      <c r="Q287" s="5"/>
      <c r="R287" s="5"/>
      <c r="S287" s="5"/>
      <c r="T287" s="5"/>
      <c r="U287" s="5"/>
      <c r="V287" s="5"/>
      <c r="W287" s="5"/>
    </row>
    <row r="288" spans="1:23" x14ac:dyDescent="0.2">
      <c r="A288" s="5">
        <v>50</v>
      </c>
      <c r="B288" s="5">
        <v>0</v>
      </c>
      <c r="C288" s="5">
        <v>0</v>
      </c>
      <c r="D288" s="5">
        <v>1</v>
      </c>
      <c r="E288" s="5">
        <v>233</v>
      </c>
      <c r="F288" s="5">
        <f>ROUND(Source!BD263,O288)</f>
        <v>0</v>
      </c>
      <c r="G288" s="5" t="s">
        <v>86</v>
      </c>
      <c r="H288" s="5" t="s">
        <v>87</v>
      </c>
      <c r="I288" s="5"/>
      <c r="J288" s="5"/>
      <c r="K288" s="5">
        <v>-233</v>
      </c>
      <c r="L288" s="5">
        <v>24</v>
      </c>
      <c r="M288" s="5">
        <v>3</v>
      </c>
      <c r="N288" s="5" t="s">
        <v>3</v>
      </c>
      <c r="O288" s="5">
        <v>2</v>
      </c>
      <c r="P288" s="5">
        <f>ROUND(Source!EV263,O288)</f>
        <v>0</v>
      </c>
      <c r="Q288" s="5"/>
      <c r="R288" s="5"/>
      <c r="S288" s="5"/>
      <c r="T288" s="5"/>
      <c r="U288" s="5"/>
      <c r="V288" s="5"/>
      <c r="W288" s="5"/>
    </row>
    <row r="289" spans="1:206" x14ac:dyDescent="0.2">
      <c r="A289" s="5">
        <v>50</v>
      </c>
      <c r="B289" s="5">
        <v>0</v>
      </c>
      <c r="C289" s="5">
        <v>0</v>
      </c>
      <c r="D289" s="5">
        <v>1</v>
      </c>
      <c r="E289" s="5">
        <v>210</v>
      </c>
      <c r="F289" s="5">
        <f>ROUND(Source!X263,O289)</f>
        <v>0</v>
      </c>
      <c r="G289" s="5" t="s">
        <v>88</v>
      </c>
      <c r="H289" s="5" t="s">
        <v>89</v>
      </c>
      <c r="I289" s="5"/>
      <c r="J289" s="5"/>
      <c r="K289" s="5">
        <v>-210</v>
      </c>
      <c r="L289" s="5">
        <v>25</v>
      </c>
      <c r="M289" s="5">
        <v>3</v>
      </c>
      <c r="N289" s="5" t="s">
        <v>3</v>
      </c>
      <c r="O289" s="5">
        <v>2</v>
      </c>
      <c r="P289" s="5">
        <f>ROUND(Source!DP263,O289)</f>
        <v>0</v>
      </c>
      <c r="Q289" s="5"/>
      <c r="R289" s="5"/>
      <c r="S289" s="5"/>
      <c r="T289" s="5"/>
      <c r="U289" s="5"/>
      <c r="V289" s="5"/>
      <c r="W289" s="5"/>
    </row>
    <row r="290" spans="1:206" x14ac:dyDescent="0.2">
      <c r="A290" s="5">
        <v>50</v>
      </c>
      <c r="B290" s="5">
        <v>0</v>
      </c>
      <c r="C290" s="5">
        <v>0</v>
      </c>
      <c r="D290" s="5">
        <v>1</v>
      </c>
      <c r="E290" s="5">
        <v>211</v>
      </c>
      <c r="F290" s="5">
        <f>ROUND(Source!Y263,O290)</f>
        <v>0</v>
      </c>
      <c r="G290" s="5" t="s">
        <v>90</v>
      </c>
      <c r="H290" s="5" t="s">
        <v>91</v>
      </c>
      <c r="I290" s="5"/>
      <c r="J290" s="5"/>
      <c r="K290" s="5">
        <v>-211</v>
      </c>
      <c r="L290" s="5">
        <v>26</v>
      </c>
      <c r="M290" s="5">
        <v>3</v>
      </c>
      <c r="N290" s="5" t="s">
        <v>3</v>
      </c>
      <c r="O290" s="5">
        <v>2</v>
      </c>
      <c r="P290" s="5">
        <f>ROUND(Source!DQ263,O290)</f>
        <v>0</v>
      </c>
      <c r="Q290" s="5"/>
      <c r="R290" s="5"/>
      <c r="S290" s="5"/>
      <c r="T290" s="5"/>
      <c r="U290" s="5"/>
      <c r="V290" s="5"/>
      <c r="W290" s="5"/>
    </row>
    <row r="291" spans="1:206" x14ac:dyDescent="0.2">
      <c r="A291" s="5">
        <v>50</v>
      </c>
      <c r="B291" s="5">
        <v>0</v>
      </c>
      <c r="C291" s="5">
        <v>0</v>
      </c>
      <c r="D291" s="5">
        <v>1</v>
      </c>
      <c r="E291" s="5">
        <v>224</v>
      </c>
      <c r="F291" s="5">
        <f>ROUND(Source!AR263,O291)</f>
        <v>5083568.72</v>
      </c>
      <c r="G291" s="5" t="s">
        <v>92</v>
      </c>
      <c r="H291" s="5" t="s">
        <v>93</v>
      </c>
      <c r="I291" s="5"/>
      <c r="J291" s="5"/>
      <c r="K291" s="5">
        <v>-224</v>
      </c>
      <c r="L291" s="5">
        <v>27</v>
      </c>
      <c r="M291" s="5">
        <v>3</v>
      </c>
      <c r="N291" s="5" t="s">
        <v>3</v>
      </c>
      <c r="O291" s="5">
        <v>2</v>
      </c>
      <c r="P291" s="5">
        <f>ROUND(Source!EJ263,O291)</f>
        <v>5228525.17</v>
      </c>
      <c r="Q291" s="5"/>
      <c r="R291" s="5"/>
      <c r="S291" s="5"/>
      <c r="T291" s="5"/>
      <c r="U291" s="5"/>
      <c r="V291" s="5"/>
      <c r="W291" s="5"/>
    </row>
    <row r="293" spans="1:206" x14ac:dyDescent="0.2">
      <c r="A293" s="3">
        <v>51</v>
      </c>
      <c r="B293" s="3">
        <f>B12</f>
        <v>329</v>
      </c>
      <c r="C293" s="3">
        <f>A12</f>
        <v>1</v>
      </c>
      <c r="D293" s="3">
        <f>ROW(A12)</f>
        <v>12</v>
      </c>
      <c r="E293" s="3"/>
      <c r="F293" s="3" t="str">
        <f>IF(F12&lt;&gt;"",F12,"")</f>
        <v>Новый объект</v>
      </c>
      <c r="G293" s="3" t="str">
        <f>IF(G12&lt;&gt;"",G12,"")</f>
        <v>"КЛЮКВЕННЫЙ" ДОГОВОР  4-КС-2019-КЛ от 18.03.2019</v>
      </c>
      <c r="H293" s="3">
        <v>0</v>
      </c>
      <c r="I293" s="3"/>
      <c r="J293" s="3"/>
      <c r="K293" s="3"/>
      <c r="L293" s="3"/>
      <c r="M293" s="3"/>
      <c r="N293" s="3"/>
      <c r="O293" s="3">
        <f t="shared" ref="O293:T293" si="366">ROUND(O263,2)</f>
        <v>5083568.72</v>
      </c>
      <c r="P293" s="3">
        <f t="shared" si="366"/>
        <v>0</v>
      </c>
      <c r="Q293" s="3">
        <f t="shared" si="366"/>
        <v>0</v>
      </c>
      <c r="R293" s="3">
        <f t="shared" si="366"/>
        <v>0</v>
      </c>
      <c r="S293" s="3">
        <f t="shared" si="366"/>
        <v>5083568.72</v>
      </c>
      <c r="T293" s="3">
        <f t="shared" si="366"/>
        <v>0</v>
      </c>
      <c r="U293" s="3">
        <f>U263</f>
        <v>0</v>
      </c>
      <c r="V293" s="3">
        <f>V263</f>
        <v>0</v>
      </c>
      <c r="W293" s="3">
        <f>ROUND(W263,2)</f>
        <v>0</v>
      </c>
      <c r="X293" s="3">
        <f>ROUND(X263,2)</f>
        <v>0</v>
      </c>
      <c r="Y293" s="3">
        <f>ROUND(Y263,2)</f>
        <v>0</v>
      </c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>
        <f t="shared" ref="AO293:BD293" si="367">ROUND(AO263,2)</f>
        <v>0</v>
      </c>
      <c r="AP293" s="3">
        <f t="shared" si="367"/>
        <v>0</v>
      </c>
      <c r="AQ293" s="3">
        <f t="shared" si="367"/>
        <v>0</v>
      </c>
      <c r="AR293" s="3">
        <f t="shared" si="367"/>
        <v>5083568.72</v>
      </c>
      <c r="AS293" s="3">
        <f t="shared" si="367"/>
        <v>5083568.72</v>
      </c>
      <c r="AT293" s="3">
        <f t="shared" si="367"/>
        <v>0</v>
      </c>
      <c r="AU293" s="3">
        <f t="shared" si="367"/>
        <v>0</v>
      </c>
      <c r="AV293" s="3">
        <f t="shared" si="367"/>
        <v>0</v>
      </c>
      <c r="AW293" s="3">
        <f t="shared" si="367"/>
        <v>0</v>
      </c>
      <c r="AX293" s="3">
        <f t="shared" si="367"/>
        <v>0</v>
      </c>
      <c r="AY293" s="3">
        <f t="shared" si="367"/>
        <v>0</v>
      </c>
      <c r="AZ293" s="3">
        <f t="shared" si="367"/>
        <v>0</v>
      </c>
      <c r="BA293" s="3">
        <f t="shared" si="367"/>
        <v>0</v>
      </c>
      <c r="BB293" s="3">
        <f t="shared" si="367"/>
        <v>0</v>
      </c>
      <c r="BC293" s="3">
        <f t="shared" si="367"/>
        <v>0</v>
      </c>
      <c r="BD293" s="3">
        <f t="shared" si="367"/>
        <v>0</v>
      </c>
      <c r="BE293" s="3"/>
      <c r="BF293" s="3"/>
      <c r="BG293" s="3"/>
      <c r="BH293" s="3"/>
      <c r="BI293" s="3"/>
      <c r="BJ293" s="3"/>
      <c r="BK293" s="3"/>
      <c r="BL293" s="3"/>
      <c r="BM293" s="3"/>
      <c r="BN293" s="3"/>
      <c r="BO293" s="3"/>
      <c r="BP293" s="3"/>
      <c r="BQ293" s="3"/>
      <c r="BR293" s="3"/>
      <c r="BS293" s="3"/>
      <c r="BT293" s="3"/>
      <c r="BU293" s="3"/>
      <c r="BV293" s="3"/>
      <c r="BW293" s="3"/>
      <c r="BX293" s="3"/>
      <c r="BY293" s="3"/>
      <c r="BZ293" s="3"/>
      <c r="CA293" s="3"/>
      <c r="CB293" s="3"/>
      <c r="CC293" s="3"/>
      <c r="CD293" s="3"/>
      <c r="CE293" s="3"/>
      <c r="CF293" s="3"/>
      <c r="CG293" s="3"/>
      <c r="CH293" s="3"/>
      <c r="CI293" s="3"/>
      <c r="CJ293" s="3"/>
      <c r="CK293" s="3"/>
      <c r="CL293" s="3"/>
      <c r="CM293" s="3"/>
      <c r="CN293" s="3"/>
      <c r="CO293" s="3"/>
      <c r="CP293" s="3"/>
      <c r="CQ293" s="3"/>
      <c r="CR293" s="3"/>
      <c r="CS293" s="3"/>
      <c r="CT293" s="3"/>
      <c r="CU293" s="3"/>
      <c r="CV293" s="3"/>
      <c r="CW293" s="3"/>
      <c r="CX293" s="3"/>
      <c r="CY293" s="3"/>
      <c r="CZ293" s="3"/>
      <c r="DA293" s="3"/>
      <c r="DB293" s="3"/>
      <c r="DC293" s="3"/>
      <c r="DD293" s="3"/>
      <c r="DE293" s="3"/>
      <c r="DF293" s="3"/>
      <c r="DG293" s="4">
        <f t="shared" ref="DG293:DL293" si="368">ROUND(DG263,2)</f>
        <v>5228525.17</v>
      </c>
      <c r="DH293" s="4">
        <f t="shared" si="368"/>
        <v>0</v>
      </c>
      <c r="DI293" s="4">
        <f t="shared" si="368"/>
        <v>0</v>
      </c>
      <c r="DJ293" s="4">
        <f t="shared" si="368"/>
        <v>0</v>
      </c>
      <c r="DK293" s="4">
        <f t="shared" si="368"/>
        <v>5228525.17</v>
      </c>
      <c r="DL293" s="4">
        <f t="shared" si="368"/>
        <v>0</v>
      </c>
      <c r="DM293" s="4">
        <f>DM263</f>
        <v>0</v>
      </c>
      <c r="DN293" s="4">
        <f>DN263</f>
        <v>0</v>
      </c>
      <c r="DO293" s="4">
        <f>ROUND(DO263,2)</f>
        <v>0</v>
      </c>
      <c r="DP293" s="4">
        <f>ROUND(DP263,2)</f>
        <v>0</v>
      </c>
      <c r="DQ293" s="4">
        <f>ROUND(DQ263,2)</f>
        <v>0</v>
      </c>
      <c r="DR293" s="4"/>
      <c r="DS293" s="4"/>
      <c r="DT293" s="4"/>
      <c r="DU293" s="4"/>
      <c r="DV293" s="4"/>
      <c r="DW293" s="4"/>
      <c r="DX293" s="4"/>
      <c r="DY293" s="4"/>
      <c r="DZ293" s="4"/>
      <c r="EA293" s="4"/>
      <c r="EB293" s="4"/>
      <c r="EC293" s="4"/>
      <c r="ED293" s="4"/>
      <c r="EE293" s="4"/>
      <c r="EF293" s="4"/>
      <c r="EG293" s="4">
        <f t="shared" ref="EG293:EV293" si="369">ROUND(EG263,2)</f>
        <v>0</v>
      </c>
      <c r="EH293" s="4">
        <f t="shared" si="369"/>
        <v>0</v>
      </c>
      <c r="EI293" s="4">
        <f t="shared" si="369"/>
        <v>0</v>
      </c>
      <c r="EJ293" s="4">
        <f t="shared" si="369"/>
        <v>5228525.17</v>
      </c>
      <c r="EK293" s="4">
        <f t="shared" si="369"/>
        <v>5228525.17</v>
      </c>
      <c r="EL293" s="4">
        <f t="shared" si="369"/>
        <v>0</v>
      </c>
      <c r="EM293" s="4">
        <f t="shared" si="369"/>
        <v>0</v>
      </c>
      <c r="EN293" s="4">
        <f t="shared" si="369"/>
        <v>0</v>
      </c>
      <c r="EO293" s="4">
        <f t="shared" si="369"/>
        <v>0</v>
      </c>
      <c r="EP293" s="4">
        <f t="shared" si="369"/>
        <v>0</v>
      </c>
      <c r="EQ293" s="4">
        <f t="shared" si="369"/>
        <v>0</v>
      </c>
      <c r="ER293" s="4">
        <f t="shared" si="369"/>
        <v>0</v>
      </c>
      <c r="ES293" s="4">
        <f t="shared" si="369"/>
        <v>0</v>
      </c>
      <c r="ET293" s="4">
        <f t="shared" si="369"/>
        <v>0</v>
      </c>
      <c r="EU293" s="4">
        <f t="shared" si="369"/>
        <v>0</v>
      </c>
      <c r="EV293" s="4">
        <f t="shared" si="369"/>
        <v>0</v>
      </c>
      <c r="EW293" s="4"/>
      <c r="EX293" s="4"/>
      <c r="EY293" s="4"/>
      <c r="EZ293" s="4"/>
      <c r="FA293" s="4"/>
      <c r="FB293" s="4"/>
      <c r="FC293" s="4"/>
      <c r="FD293" s="4"/>
      <c r="FE293" s="4"/>
      <c r="FF293" s="4"/>
      <c r="FG293" s="4"/>
      <c r="FH293" s="4"/>
      <c r="FI293" s="4"/>
      <c r="FJ293" s="4"/>
      <c r="FK293" s="4"/>
      <c r="FL293" s="4"/>
      <c r="FM293" s="4"/>
      <c r="FN293" s="4"/>
      <c r="FO293" s="4"/>
      <c r="FP293" s="4"/>
      <c r="FQ293" s="4"/>
      <c r="FR293" s="4"/>
      <c r="FS293" s="4"/>
      <c r="FT293" s="4"/>
      <c r="FU293" s="4"/>
      <c r="FV293" s="4"/>
      <c r="FW293" s="4"/>
      <c r="FX293" s="4"/>
      <c r="FY293" s="4"/>
      <c r="FZ293" s="4"/>
      <c r="GA293" s="4"/>
      <c r="GB293" s="4"/>
      <c r="GC293" s="4"/>
      <c r="GD293" s="4"/>
      <c r="GE293" s="4"/>
      <c r="GF293" s="4"/>
      <c r="GG293" s="4"/>
      <c r="GH293" s="4"/>
      <c r="GI293" s="4"/>
      <c r="GJ293" s="4"/>
      <c r="GK293" s="4"/>
      <c r="GL293" s="4"/>
      <c r="GM293" s="4"/>
      <c r="GN293" s="4"/>
      <c r="GO293" s="4"/>
      <c r="GP293" s="4"/>
      <c r="GQ293" s="4"/>
      <c r="GR293" s="4"/>
      <c r="GS293" s="4"/>
      <c r="GT293" s="4"/>
      <c r="GU293" s="4"/>
      <c r="GV293" s="4"/>
      <c r="GW293" s="4"/>
      <c r="GX293" s="4">
        <v>0</v>
      </c>
    </row>
    <row r="295" spans="1:206" x14ac:dyDescent="0.2">
      <c r="A295" s="5">
        <v>50</v>
      </c>
      <c r="B295" s="5">
        <v>0</v>
      </c>
      <c r="C295" s="5">
        <v>0</v>
      </c>
      <c r="D295" s="5">
        <v>1</v>
      </c>
      <c r="E295" s="5">
        <v>201</v>
      </c>
      <c r="F295" s="5">
        <f>ROUND(Source!O293,O295)</f>
        <v>5083568.72</v>
      </c>
      <c r="G295" s="5" t="s">
        <v>40</v>
      </c>
      <c r="H295" s="5" t="s">
        <v>41</v>
      </c>
      <c r="I295" s="5"/>
      <c r="J295" s="5"/>
      <c r="K295" s="5">
        <v>201</v>
      </c>
      <c r="L295" s="5">
        <v>1</v>
      </c>
      <c r="M295" s="5">
        <v>3</v>
      </c>
      <c r="N295" s="5" t="s">
        <v>3</v>
      </c>
      <c r="O295" s="5">
        <v>2</v>
      </c>
      <c r="P295" s="5">
        <f>ROUND(Source!DG293,O295)</f>
        <v>5228525.17</v>
      </c>
      <c r="Q295" s="5"/>
      <c r="R295" s="5"/>
      <c r="S295" s="5"/>
      <c r="T295" s="5"/>
      <c r="U295" s="5"/>
      <c r="V295" s="5"/>
      <c r="W295" s="5"/>
    </row>
    <row r="296" spans="1:206" x14ac:dyDescent="0.2">
      <c r="A296" s="5">
        <v>50</v>
      </c>
      <c r="B296" s="5">
        <v>0</v>
      </c>
      <c r="C296" s="5">
        <v>0</v>
      </c>
      <c r="D296" s="5">
        <v>1</v>
      </c>
      <c r="E296" s="5">
        <v>202</v>
      </c>
      <c r="F296" s="5">
        <f>ROUND(Source!P293,O296)</f>
        <v>0</v>
      </c>
      <c r="G296" s="5" t="s">
        <v>42</v>
      </c>
      <c r="H296" s="5" t="s">
        <v>43</v>
      </c>
      <c r="I296" s="5"/>
      <c r="J296" s="5"/>
      <c r="K296" s="5">
        <v>202</v>
      </c>
      <c r="L296" s="5">
        <v>2</v>
      </c>
      <c r="M296" s="5">
        <v>3</v>
      </c>
      <c r="N296" s="5" t="s">
        <v>3</v>
      </c>
      <c r="O296" s="5">
        <v>2</v>
      </c>
      <c r="P296" s="5">
        <f>ROUND(Source!DH293,O296)</f>
        <v>0</v>
      </c>
      <c r="Q296" s="5"/>
      <c r="R296" s="5"/>
      <c r="S296" s="5"/>
      <c r="T296" s="5"/>
      <c r="U296" s="5"/>
      <c r="V296" s="5"/>
      <c r="W296" s="5"/>
    </row>
    <row r="297" spans="1:206" x14ac:dyDescent="0.2">
      <c r="A297" s="5">
        <v>50</v>
      </c>
      <c r="B297" s="5">
        <v>0</v>
      </c>
      <c r="C297" s="5">
        <v>0</v>
      </c>
      <c r="D297" s="5">
        <v>1</v>
      </c>
      <c r="E297" s="5">
        <v>222</v>
      </c>
      <c r="F297" s="5">
        <f>ROUND(Source!AO293,O297)</f>
        <v>0</v>
      </c>
      <c r="G297" s="5" t="s">
        <v>44</v>
      </c>
      <c r="H297" s="5" t="s">
        <v>45</v>
      </c>
      <c r="I297" s="5"/>
      <c r="J297" s="5"/>
      <c r="K297" s="5">
        <v>222</v>
      </c>
      <c r="L297" s="5">
        <v>3</v>
      </c>
      <c r="M297" s="5">
        <v>3</v>
      </c>
      <c r="N297" s="5" t="s">
        <v>3</v>
      </c>
      <c r="O297" s="5">
        <v>2</v>
      </c>
      <c r="P297" s="5">
        <f>ROUND(Source!EG293,O297)</f>
        <v>0</v>
      </c>
      <c r="Q297" s="5"/>
      <c r="R297" s="5"/>
      <c r="S297" s="5"/>
      <c r="T297" s="5"/>
      <c r="U297" s="5"/>
      <c r="V297" s="5"/>
      <c r="W297" s="5"/>
    </row>
    <row r="298" spans="1:206" x14ac:dyDescent="0.2">
      <c r="A298" s="5">
        <v>50</v>
      </c>
      <c r="B298" s="5">
        <v>0</v>
      </c>
      <c r="C298" s="5">
        <v>0</v>
      </c>
      <c r="D298" s="5">
        <v>1</v>
      </c>
      <c r="E298" s="5">
        <v>225</v>
      </c>
      <c r="F298" s="5">
        <f>ROUND(Source!AV293,O298)</f>
        <v>0</v>
      </c>
      <c r="G298" s="5" t="s">
        <v>46</v>
      </c>
      <c r="H298" s="5" t="s">
        <v>47</v>
      </c>
      <c r="I298" s="5"/>
      <c r="J298" s="5"/>
      <c r="K298" s="5">
        <v>225</v>
      </c>
      <c r="L298" s="5">
        <v>4</v>
      </c>
      <c r="M298" s="5">
        <v>3</v>
      </c>
      <c r="N298" s="5" t="s">
        <v>3</v>
      </c>
      <c r="O298" s="5">
        <v>2</v>
      </c>
      <c r="P298" s="5">
        <f>ROUND(Source!EN293,O298)</f>
        <v>0</v>
      </c>
      <c r="Q298" s="5"/>
      <c r="R298" s="5"/>
      <c r="S298" s="5"/>
      <c r="T298" s="5"/>
      <c r="U298" s="5"/>
      <c r="V298" s="5"/>
      <c r="W298" s="5"/>
    </row>
    <row r="299" spans="1:206" x14ac:dyDescent="0.2">
      <c r="A299" s="5">
        <v>50</v>
      </c>
      <c r="B299" s="5">
        <v>0</v>
      </c>
      <c r="C299" s="5">
        <v>0</v>
      </c>
      <c r="D299" s="5">
        <v>1</v>
      </c>
      <c r="E299" s="5">
        <v>226</v>
      </c>
      <c r="F299" s="5">
        <f>ROUND(Source!AW293,O299)</f>
        <v>0</v>
      </c>
      <c r="G299" s="5" t="s">
        <v>48</v>
      </c>
      <c r="H299" s="5" t="s">
        <v>49</v>
      </c>
      <c r="I299" s="5"/>
      <c r="J299" s="5"/>
      <c r="K299" s="5">
        <v>226</v>
      </c>
      <c r="L299" s="5">
        <v>5</v>
      </c>
      <c r="M299" s="5">
        <v>3</v>
      </c>
      <c r="N299" s="5" t="s">
        <v>3</v>
      </c>
      <c r="O299" s="5">
        <v>2</v>
      </c>
      <c r="P299" s="5">
        <f>ROUND(Source!EO293,O299)</f>
        <v>0</v>
      </c>
      <c r="Q299" s="5"/>
      <c r="R299" s="5"/>
      <c r="S299" s="5"/>
      <c r="T299" s="5"/>
      <c r="U299" s="5"/>
      <c r="V299" s="5"/>
      <c r="W299" s="5"/>
    </row>
    <row r="300" spans="1:206" x14ac:dyDescent="0.2">
      <c r="A300" s="5">
        <v>50</v>
      </c>
      <c r="B300" s="5">
        <v>0</v>
      </c>
      <c r="C300" s="5">
        <v>0</v>
      </c>
      <c r="D300" s="5">
        <v>1</v>
      </c>
      <c r="E300" s="5">
        <v>227</v>
      </c>
      <c r="F300" s="5">
        <f>ROUND(Source!AX293,O300)</f>
        <v>0</v>
      </c>
      <c r="G300" s="5" t="s">
        <v>50</v>
      </c>
      <c r="H300" s="5" t="s">
        <v>51</v>
      </c>
      <c r="I300" s="5"/>
      <c r="J300" s="5"/>
      <c r="K300" s="5">
        <v>227</v>
      </c>
      <c r="L300" s="5">
        <v>6</v>
      </c>
      <c r="M300" s="5">
        <v>3</v>
      </c>
      <c r="N300" s="5" t="s">
        <v>3</v>
      </c>
      <c r="O300" s="5">
        <v>2</v>
      </c>
      <c r="P300" s="5">
        <f>ROUND(Source!EP293,O300)</f>
        <v>0</v>
      </c>
      <c r="Q300" s="5"/>
      <c r="R300" s="5"/>
      <c r="S300" s="5"/>
      <c r="T300" s="5"/>
      <c r="U300" s="5"/>
      <c r="V300" s="5"/>
      <c r="W300" s="5"/>
    </row>
    <row r="301" spans="1:206" x14ac:dyDescent="0.2">
      <c r="A301" s="5">
        <v>50</v>
      </c>
      <c r="B301" s="5">
        <v>0</v>
      </c>
      <c r="C301" s="5">
        <v>0</v>
      </c>
      <c r="D301" s="5">
        <v>1</v>
      </c>
      <c r="E301" s="5">
        <v>228</v>
      </c>
      <c r="F301" s="5">
        <f>ROUND(Source!AY293,O301)</f>
        <v>0</v>
      </c>
      <c r="G301" s="5" t="s">
        <v>52</v>
      </c>
      <c r="H301" s="5" t="s">
        <v>53</v>
      </c>
      <c r="I301" s="5"/>
      <c r="J301" s="5"/>
      <c r="K301" s="5">
        <v>228</v>
      </c>
      <c r="L301" s="5">
        <v>7</v>
      </c>
      <c r="M301" s="5">
        <v>3</v>
      </c>
      <c r="N301" s="5" t="s">
        <v>3</v>
      </c>
      <c r="O301" s="5">
        <v>2</v>
      </c>
      <c r="P301" s="5">
        <f>ROUND(Source!EQ293,O301)</f>
        <v>0</v>
      </c>
      <c r="Q301" s="5"/>
      <c r="R301" s="5"/>
      <c r="S301" s="5"/>
      <c r="T301" s="5"/>
      <c r="U301" s="5"/>
      <c r="V301" s="5"/>
      <c r="W301" s="5"/>
    </row>
    <row r="302" spans="1:206" x14ac:dyDescent="0.2">
      <c r="A302" s="5">
        <v>50</v>
      </c>
      <c r="B302" s="5">
        <v>0</v>
      </c>
      <c r="C302" s="5">
        <v>0</v>
      </c>
      <c r="D302" s="5">
        <v>1</v>
      </c>
      <c r="E302" s="5">
        <v>216</v>
      </c>
      <c r="F302" s="5">
        <f>ROUND(Source!AP293,O302)</f>
        <v>0</v>
      </c>
      <c r="G302" s="5" t="s">
        <v>54</v>
      </c>
      <c r="H302" s="5" t="s">
        <v>55</v>
      </c>
      <c r="I302" s="5"/>
      <c r="J302" s="5"/>
      <c r="K302" s="5">
        <v>216</v>
      </c>
      <c r="L302" s="5">
        <v>8</v>
      </c>
      <c r="M302" s="5">
        <v>3</v>
      </c>
      <c r="N302" s="5" t="s">
        <v>3</v>
      </c>
      <c r="O302" s="5">
        <v>2</v>
      </c>
      <c r="P302" s="5">
        <f>ROUND(Source!EH293,O302)</f>
        <v>0</v>
      </c>
      <c r="Q302" s="5"/>
      <c r="R302" s="5"/>
      <c r="S302" s="5"/>
      <c r="T302" s="5"/>
      <c r="U302" s="5"/>
      <c r="V302" s="5"/>
      <c r="W302" s="5"/>
    </row>
    <row r="303" spans="1:206" x14ac:dyDescent="0.2">
      <c r="A303" s="5">
        <v>50</v>
      </c>
      <c r="B303" s="5">
        <v>0</v>
      </c>
      <c r="C303" s="5">
        <v>0</v>
      </c>
      <c r="D303" s="5">
        <v>1</v>
      </c>
      <c r="E303" s="5">
        <v>223</v>
      </c>
      <c r="F303" s="5">
        <f>ROUND(Source!AQ293,O303)</f>
        <v>0</v>
      </c>
      <c r="G303" s="5" t="s">
        <v>56</v>
      </c>
      <c r="H303" s="5" t="s">
        <v>57</v>
      </c>
      <c r="I303" s="5"/>
      <c r="J303" s="5"/>
      <c r="K303" s="5">
        <v>223</v>
      </c>
      <c r="L303" s="5">
        <v>9</v>
      </c>
      <c r="M303" s="5">
        <v>3</v>
      </c>
      <c r="N303" s="5" t="s">
        <v>3</v>
      </c>
      <c r="O303" s="5">
        <v>2</v>
      </c>
      <c r="P303" s="5">
        <f>ROUND(Source!EI293,O303)</f>
        <v>0</v>
      </c>
      <c r="Q303" s="5"/>
      <c r="R303" s="5"/>
      <c r="S303" s="5"/>
      <c r="T303" s="5"/>
      <c r="U303" s="5"/>
      <c r="V303" s="5"/>
      <c r="W303" s="5"/>
    </row>
    <row r="304" spans="1:206" x14ac:dyDescent="0.2">
      <c r="A304" s="5">
        <v>50</v>
      </c>
      <c r="B304" s="5">
        <v>0</v>
      </c>
      <c r="C304" s="5">
        <v>0</v>
      </c>
      <c r="D304" s="5">
        <v>1</v>
      </c>
      <c r="E304" s="5">
        <v>229</v>
      </c>
      <c r="F304" s="5">
        <f>ROUND(Source!AZ293,O304)</f>
        <v>0</v>
      </c>
      <c r="G304" s="5" t="s">
        <v>58</v>
      </c>
      <c r="H304" s="5" t="s">
        <v>59</v>
      </c>
      <c r="I304" s="5"/>
      <c r="J304" s="5"/>
      <c r="K304" s="5">
        <v>229</v>
      </c>
      <c r="L304" s="5">
        <v>10</v>
      </c>
      <c r="M304" s="5">
        <v>3</v>
      </c>
      <c r="N304" s="5" t="s">
        <v>3</v>
      </c>
      <c r="O304" s="5">
        <v>2</v>
      </c>
      <c r="P304" s="5">
        <f>ROUND(Source!ER293,O304)</f>
        <v>0</v>
      </c>
      <c r="Q304" s="5"/>
      <c r="R304" s="5"/>
      <c r="S304" s="5"/>
      <c r="T304" s="5"/>
      <c r="U304" s="5"/>
      <c r="V304" s="5"/>
      <c r="W304" s="5"/>
    </row>
    <row r="305" spans="1:23" x14ac:dyDescent="0.2">
      <c r="A305" s="5">
        <v>50</v>
      </c>
      <c r="B305" s="5">
        <v>0</v>
      </c>
      <c r="C305" s="5">
        <v>0</v>
      </c>
      <c r="D305" s="5">
        <v>1</v>
      </c>
      <c r="E305" s="5">
        <v>203</v>
      </c>
      <c r="F305" s="5">
        <f>ROUND(Source!Q293,O305)</f>
        <v>0</v>
      </c>
      <c r="G305" s="5" t="s">
        <v>60</v>
      </c>
      <c r="H305" s="5" t="s">
        <v>61</v>
      </c>
      <c r="I305" s="5"/>
      <c r="J305" s="5"/>
      <c r="K305" s="5">
        <v>203</v>
      </c>
      <c r="L305" s="5">
        <v>11</v>
      </c>
      <c r="M305" s="5">
        <v>3</v>
      </c>
      <c r="N305" s="5" t="s">
        <v>3</v>
      </c>
      <c r="O305" s="5">
        <v>2</v>
      </c>
      <c r="P305" s="5">
        <f>ROUND(Source!DI293,O305)</f>
        <v>0</v>
      </c>
      <c r="Q305" s="5"/>
      <c r="R305" s="5"/>
      <c r="S305" s="5"/>
      <c r="T305" s="5"/>
      <c r="U305" s="5"/>
      <c r="V305" s="5"/>
      <c r="W305" s="5"/>
    </row>
    <row r="306" spans="1:23" x14ac:dyDescent="0.2">
      <c r="A306" s="5">
        <v>50</v>
      </c>
      <c r="B306" s="5">
        <v>0</v>
      </c>
      <c r="C306" s="5">
        <v>0</v>
      </c>
      <c r="D306" s="5">
        <v>1</v>
      </c>
      <c r="E306" s="5">
        <v>231</v>
      </c>
      <c r="F306" s="5">
        <f>ROUND(Source!BB293,O306)</f>
        <v>0</v>
      </c>
      <c r="G306" s="5" t="s">
        <v>62</v>
      </c>
      <c r="H306" s="5" t="s">
        <v>63</v>
      </c>
      <c r="I306" s="5"/>
      <c r="J306" s="5"/>
      <c r="K306" s="5">
        <v>231</v>
      </c>
      <c r="L306" s="5">
        <v>12</v>
      </c>
      <c r="M306" s="5">
        <v>3</v>
      </c>
      <c r="N306" s="5" t="s">
        <v>3</v>
      </c>
      <c r="O306" s="5">
        <v>2</v>
      </c>
      <c r="P306" s="5">
        <f>ROUND(Source!ET293,O306)</f>
        <v>0</v>
      </c>
      <c r="Q306" s="5"/>
      <c r="R306" s="5"/>
      <c r="S306" s="5"/>
      <c r="T306" s="5"/>
      <c r="U306" s="5"/>
      <c r="V306" s="5"/>
      <c r="W306" s="5"/>
    </row>
    <row r="307" spans="1:23" x14ac:dyDescent="0.2">
      <c r="A307" s="5">
        <v>50</v>
      </c>
      <c r="B307" s="5">
        <v>0</v>
      </c>
      <c r="C307" s="5">
        <v>0</v>
      </c>
      <c r="D307" s="5">
        <v>1</v>
      </c>
      <c r="E307" s="5">
        <v>204</v>
      </c>
      <c r="F307" s="5">
        <f>ROUND(Source!R293,O307)</f>
        <v>0</v>
      </c>
      <c r="G307" s="5" t="s">
        <v>64</v>
      </c>
      <c r="H307" s="5" t="s">
        <v>65</v>
      </c>
      <c r="I307" s="5"/>
      <c r="J307" s="5"/>
      <c r="K307" s="5">
        <v>204</v>
      </c>
      <c r="L307" s="5">
        <v>13</v>
      </c>
      <c r="M307" s="5">
        <v>3</v>
      </c>
      <c r="N307" s="5" t="s">
        <v>3</v>
      </c>
      <c r="O307" s="5">
        <v>2</v>
      </c>
      <c r="P307" s="5">
        <f>ROUND(Source!DJ293,O307)</f>
        <v>0</v>
      </c>
      <c r="Q307" s="5"/>
      <c r="R307" s="5"/>
      <c r="S307" s="5"/>
      <c r="T307" s="5"/>
      <c r="U307" s="5"/>
      <c r="V307" s="5"/>
      <c r="W307" s="5"/>
    </row>
    <row r="308" spans="1:23" x14ac:dyDescent="0.2">
      <c r="A308" s="5">
        <v>50</v>
      </c>
      <c r="B308" s="5">
        <v>0</v>
      </c>
      <c r="C308" s="5">
        <v>0</v>
      </c>
      <c r="D308" s="5">
        <v>1</v>
      </c>
      <c r="E308" s="5">
        <v>205</v>
      </c>
      <c r="F308" s="5">
        <f>ROUND(Source!S293,O308)</f>
        <v>5083568.72</v>
      </c>
      <c r="G308" s="5" t="s">
        <v>66</v>
      </c>
      <c r="H308" s="5" t="s">
        <v>67</v>
      </c>
      <c r="I308" s="5"/>
      <c r="J308" s="5"/>
      <c r="K308" s="5">
        <v>205</v>
      </c>
      <c r="L308" s="5">
        <v>14</v>
      </c>
      <c r="M308" s="5">
        <v>3</v>
      </c>
      <c r="N308" s="5" t="s">
        <v>3</v>
      </c>
      <c r="O308" s="5">
        <v>2</v>
      </c>
      <c r="P308" s="5">
        <f>ROUND(Source!DK293,O308)</f>
        <v>5228525.17</v>
      </c>
      <c r="Q308" s="5"/>
      <c r="R308" s="5"/>
      <c r="S308" s="5"/>
      <c r="T308" s="5"/>
      <c r="U308" s="5"/>
      <c r="V308" s="5"/>
      <c r="W308" s="5"/>
    </row>
    <row r="309" spans="1:23" x14ac:dyDescent="0.2">
      <c r="A309" s="5">
        <v>50</v>
      </c>
      <c r="B309" s="5">
        <v>0</v>
      </c>
      <c r="C309" s="5">
        <v>0</v>
      </c>
      <c r="D309" s="5">
        <v>1</v>
      </c>
      <c r="E309" s="5">
        <v>232</v>
      </c>
      <c r="F309" s="5">
        <f>ROUND(Source!BC293,O309)</f>
        <v>0</v>
      </c>
      <c r="G309" s="5" t="s">
        <v>68</v>
      </c>
      <c r="H309" s="5" t="s">
        <v>69</v>
      </c>
      <c r="I309" s="5"/>
      <c r="J309" s="5"/>
      <c r="K309" s="5">
        <v>232</v>
      </c>
      <c r="L309" s="5">
        <v>15</v>
      </c>
      <c r="M309" s="5">
        <v>3</v>
      </c>
      <c r="N309" s="5" t="s">
        <v>3</v>
      </c>
      <c r="O309" s="5">
        <v>2</v>
      </c>
      <c r="P309" s="5">
        <f>ROUND(Source!EU293,O309)</f>
        <v>0</v>
      </c>
      <c r="Q309" s="5"/>
      <c r="R309" s="5"/>
      <c r="S309" s="5"/>
      <c r="T309" s="5"/>
      <c r="U309" s="5"/>
      <c r="V309" s="5"/>
      <c r="W309" s="5"/>
    </row>
    <row r="310" spans="1:23" x14ac:dyDescent="0.2">
      <c r="A310" s="5">
        <v>50</v>
      </c>
      <c r="B310" s="5">
        <v>0</v>
      </c>
      <c r="C310" s="5">
        <v>0</v>
      </c>
      <c r="D310" s="5">
        <v>1</v>
      </c>
      <c r="E310" s="5">
        <v>214</v>
      </c>
      <c r="F310" s="5">
        <f>ROUND(Source!AS293,O310)</f>
        <v>5083568.72</v>
      </c>
      <c r="G310" s="5" t="s">
        <v>70</v>
      </c>
      <c r="H310" s="5" t="s">
        <v>71</v>
      </c>
      <c r="I310" s="5"/>
      <c r="J310" s="5"/>
      <c r="K310" s="5">
        <v>214</v>
      </c>
      <c r="L310" s="5">
        <v>16</v>
      </c>
      <c r="M310" s="5">
        <v>3</v>
      </c>
      <c r="N310" s="5" t="s">
        <v>3</v>
      </c>
      <c r="O310" s="5">
        <v>2</v>
      </c>
      <c r="P310" s="5">
        <f>ROUND(Source!EK293,O310)</f>
        <v>5228525.17</v>
      </c>
      <c r="Q310" s="5"/>
      <c r="R310" s="5"/>
      <c r="S310" s="5"/>
      <c r="T310" s="5"/>
      <c r="U310" s="5"/>
      <c r="V310" s="5"/>
      <c r="W310" s="5"/>
    </row>
    <row r="311" spans="1:23" x14ac:dyDescent="0.2">
      <c r="A311" s="5">
        <v>50</v>
      </c>
      <c r="B311" s="5">
        <v>0</v>
      </c>
      <c r="C311" s="5">
        <v>0</v>
      </c>
      <c r="D311" s="5">
        <v>1</v>
      </c>
      <c r="E311" s="5">
        <v>215</v>
      </c>
      <c r="F311" s="5">
        <f>ROUND(Source!AT293,O311)</f>
        <v>0</v>
      </c>
      <c r="G311" s="5" t="s">
        <v>72</v>
      </c>
      <c r="H311" s="5" t="s">
        <v>73</v>
      </c>
      <c r="I311" s="5"/>
      <c r="J311" s="5"/>
      <c r="K311" s="5">
        <v>215</v>
      </c>
      <c r="L311" s="5">
        <v>17</v>
      </c>
      <c r="M311" s="5">
        <v>3</v>
      </c>
      <c r="N311" s="5" t="s">
        <v>3</v>
      </c>
      <c r="O311" s="5">
        <v>2</v>
      </c>
      <c r="P311" s="5">
        <f>ROUND(Source!EL293,O311)</f>
        <v>0</v>
      </c>
      <c r="Q311" s="5"/>
      <c r="R311" s="5"/>
      <c r="S311" s="5"/>
      <c r="T311" s="5"/>
      <c r="U311" s="5"/>
      <c r="V311" s="5"/>
      <c r="W311" s="5"/>
    </row>
    <row r="312" spans="1:23" x14ac:dyDescent="0.2">
      <c r="A312" s="5">
        <v>50</v>
      </c>
      <c r="B312" s="5">
        <v>0</v>
      </c>
      <c r="C312" s="5">
        <v>0</v>
      </c>
      <c r="D312" s="5">
        <v>1</v>
      </c>
      <c r="E312" s="5">
        <v>217</v>
      </c>
      <c r="F312" s="5">
        <f>ROUND(Source!AU293,O312)</f>
        <v>0</v>
      </c>
      <c r="G312" s="5" t="s">
        <v>74</v>
      </c>
      <c r="H312" s="5" t="s">
        <v>75</v>
      </c>
      <c r="I312" s="5"/>
      <c r="J312" s="5"/>
      <c r="K312" s="5">
        <v>217</v>
      </c>
      <c r="L312" s="5">
        <v>18</v>
      </c>
      <c r="M312" s="5">
        <v>3</v>
      </c>
      <c r="N312" s="5" t="s">
        <v>3</v>
      </c>
      <c r="O312" s="5">
        <v>2</v>
      </c>
      <c r="P312" s="5">
        <f>ROUND(Source!EM293,O312)</f>
        <v>0</v>
      </c>
      <c r="Q312" s="5"/>
      <c r="R312" s="5"/>
      <c r="S312" s="5"/>
      <c r="T312" s="5"/>
      <c r="U312" s="5"/>
      <c r="V312" s="5"/>
      <c r="W312" s="5"/>
    </row>
    <row r="313" spans="1:23" x14ac:dyDescent="0.2">
      <c r="A313" s="5">
        <v>50</v>
      </c>
      <c r="B313" s="5">
        <v>0</v>
      </c>
      <c r="C313" s="5">
        <v>0</v>
      </c>
      <c r="D313" s="5">
        <v>1</v>
      </c>
      <c r="E313" s="5">
        <v>230</v>
      </c>
      <c r="F313" s="5">
        <f>ROUND(Source!BA293,O313)</f>
        <v>0</v>
      </c>
      <c r="G313" s="5" t="s">
        <v>76</v>
      </c>
      <c r="H313" s="5" t="s">
        <v>77</v>
      </c>
      <c r="I313" s="5"/>
      <c r="J313" s="5"/>
      <c r="K313" s="5">
        <v>230</v>
      </c>
      <c r="L313" s="5">
        <v>19</v>
      </c>
      <c r="M313" s="5">
        <v>3</v>
      </c>
      <c r="N313" s="5" t="s">
        <v>3</v>
      </c>
      <c r="O313" s="5">
        <v>2</v>
      </c>
      <c r="P313" s="5">
        <f>ROUND(Source!ES293,O313)</f>
        <v>0</v>
      </c>
      <c r="Q313" s="5"/>
      <c r="R313" s="5"/>
      <c r="S313" s="5"/>
      <c r="T313" s="5"/>
      <c r="U313" s="5"/>
      <c r="V313" s="5"/>
      <c r="W313" s="5"/>
    </row>
    <row r="314" spans="1:23" x14ac:dyDescent="0.2">
      <c r="A314" s="5">
        <v>50</v>
      </c>
      <c r="B314" s="5">
        <v>0</v>
      </c>
      <c r="C314" s="5">
        <v>0</v>
      </c>
      <c r="D314" s="5">
        <v>1</v>
      </c>
      <c r="E314" s="5">
        <v>206</v>
      </c>
      <c r="F314" s="5">
        <f>ROUND(Source!T293,O314)</f>
        <v>0</v>
      </c>
      <c r="G314" s="5" t="s">
        <v>78</v>
      </c>
      <c r="H314" s="5" t="s">
        <v>79</v>
      </c>
      <c r="I314" s="5"/>
      <c r="J314" s="5"/>
      <c r="K314" s="5">
        <v>206</v>
      </c>
      <c r="L314" s="5">
        <v>20</v>
      </c>
      <c r="M314" s="5">
        <v>3</v>
      </c>
      <c r="N314" s="5" t="s">
        <v>3</v>
      </c>
      <c r="O314" s="5">
        <v>2</v>
      </c>
      <c r="P314" s="5">
        <f>ROUND(Source!DL293,O314)</f>
        <v>0</v>
      </c>
      <c r="Q314" s="5"/>
      <c r="R314" s="5"/>
      <c r="S314" s="5"/>
      <c r="T314" s="5"/>
      <c r="U314" s="5"/>
      <c r="V314" s="5"/>
      <c r="W314" s="5"/>
    </row>
    <row r="315" spans="1:23" x14ac:dyDescent="0.2">
      <c r="A315" s="5">
        <v>50</v>
      </c>
      <c r="B315" s="5">
        <v>0</v>
      </c>
      <c r="C315" s="5">
        <v>0</v>
      </c>
      <c r="D315" s="5">
        <v>1</v>
      </c>
      <c r="E315" s="5">
        <v>207</v>
      </c>
      <c r="F315" s="5">
        <f>Source!U293</f>
        <v>0</v>
      </c>
      <c r="G315" s="5" t="s">
        <v>80</v>
      </c>
      <c r="H315" s="5" t="s">
        <v>81</v>
      </c>
      <c r="I315" s="5"/>
      <c r="J315" s="5"/>
      <c r="K315" s="5">
        <v>207</v>
      </c>
      <c r="L315" s="5">
        <v>21</v>
      </c>
      <c r="M315" s="5">
        <v>3</v>
      </c>
      <c r="N315" s="5" t="s">
        <v>3</v>
      </c>
      <c r="O315" s="5">
        <v>-1</v>
      </c>
      <c r="P315" s="5">
        <f>Source!DM293</f>
        <v>0</v>
      </c>
      <c r="Q315" s="5"/>
      <c r="R315" s="5"/>
      <c r="S315" s="5"/>
      <c r="T315" s="5"/>
      <c r="U315" s="5"/>
      <c r="V315" s="5"/>
      <c r="W315" s="5"/>
    </row>
    <row r="316" spans="1:23" x14ac:dyDescent="0.2">
      <c r="A316" s="5">
        <v>50</v>
      </c>
      <c r="B316" s="5">
        <v>0</v>
      </c>
      <c r="C316" s="5">
        <v>0</v>
      </c>
      <c r="D316" s="5">
        <v>1</v>
      </c>
      <c r="E316" s="5">
        <v>208</v>
      </c>
      <c r="F316" s="5">
        <f>Source!V293</f>
        <v>0</v>
      </c>
      <c r="G316" s="5" t="s">
        <v>82</v>
      </c>
      <c r="H316" s="5" t="s">
        <v>83</v>
      </c>
      <c r="I316" s="5"/>
      <c r="J316" s="5"/>
      <c r="K316" s="5">
        <v>208</v>
      </c>
      <c r="L316" s="5">
        <v>22</v>
      </c>
      <c r="M316" s="5">
        <v>3</v>
      </c>
      <c r="N316" s="5" t="s">
        <v>3</v>
      </c>
      <c r="O316" s="5">
        <v>-1</v>
      </c>
      <c r="P316" s="5">
        <f>Source!DN293</f>
        <v>0</v>
      </c>
      <c r="Q316" s="5"/>
      <c r="R316" s="5"/>
      <c r="S316" s="5"/>
      <c r="T316" s="5"/>
      <c r="U316" s="5"/>
      <c r="V316" s="5"/>
      <c r="W316" s="5"/>
    </row>
    <row r="317" spans="1:23" x14ac:dyDescent="0.2">
      <c r="A317" s="5">
        <v>50</v>
      </c>
      <c r="B317" s="5">
        <v>0</v>
      </c>
      <c r="C317" s="5">
        <v>0</v>
      </c>
      <c r="D317" s="5">
        <v>1</v>
      </c>
      <c r="E317" s="5">
        <v>209</v>
      </c>
      <c r="F317" s="5">
        <f>ROUND(Source!W293,O317)</f>
        <v>0</v>
      </c>
      <c r="G317" s="5" t="s">
        <v>84</v>
      </c>
      <c r="H317" s="5" t="s">
        <v>85</v>
      </c>
      <c r="I317" s="5"/>
      <c r="J317" s="5"/>
      <c r="K317" s="5">
        <v>209</v>
      </c>
      <c r="L317" s="5">
        <v>23</v>
      </c>
      <c r="M317" s="5">
        <v>3</v>
      </c>
      <c r="N317" s="5" t="s">
        <v>3</v>
      </c>
      <c r="O317" s="5">
        <v>2</v>
      </c>
      <c r="P317" s="5">
        <f>ROUND(Source!DO293,O317)</f>
        <v>0</v>
      </c>
      <c r="Q317" s="5"/>
      <c r="R317" s="5"/>
      <c r="S317" s="5"/>
      <c r="T317" s="5"/>
      <c r="U317" s="5"/>
      <c r="V317" s="5"/>
      <c r="W317" s="5"/>
    </row>
    <row r="318" spans="1:23" x14ac:dyDescent="0.2">
      <c r="A318" s="5">
        <v>50</v>
      </c>
      <c r="B318" s="5">
        <v>0</v>
      </c>
      <c r="C318" s="5">
        <v>0</v>
      </c>
      <c r="D318" s="5">
        <v>1</v>
      </c>
      <c r="E318" s="5">
        <v>233</v>
      </c>
      <c r="F318" s="5">
        <f>ROUND(Source!BD293,O318)</f>
        <v>0</v>
      </c>
      <c r="G318" s="5" t="s">
        <v>86</v>
      </c>
      <c r="H318" s="5" t="s">
        <v>87</v>
      </c>
      <c r="I318" s="5"/>
      <c r="J318" s="5"/>
      <c r="K318" s="5">
        <v>233</v>
      </c>
      <c r="L318" s="5">
        <v>24</v>
      </c>
      <c r="M318" s="5">
        <v>3</v>
      </c>
      <c r="N318" s="5" t="s">
        <v>3</v>
      </c>
      <c r="O318" s="5">
        <v>2</v>
      </c>
      <c r="P318" s="5">
        <f>ROUND(Source!EV293,O318)</f>
        <v>0</v>
      </c>
      <c r="Q318" s="5"/>
      <c r="R318" s="5"/>
      <c r="S318" s="5"/>
      <c r="T318" s="5"/>
      <c r="U318" s="5"/>
      <c r="V318" s="5"/>
      <c r="W318" s="5"/>
    </row>
    <row r="319" spans="1:23" x14ac:dyDescent="0.2">
      <c r="A319" s="5">
        <v>50</v>
      </c>
      <c r="B319" s="5">
        <v>0</v>
      </c>
      <c r="C319" s="5">
        <v>0</v>
      </c>
      <c r="D319" s="5">
        <v>1</v>
      </c>
      <c r="E319" s="5">
        <v>210</v>
      </c>
      <c r="F319" s="5">
        <f>ROUND(Source!X293,O319)</f>
        <v>0</v>
      </c>
      <c r="G319" s="5" t="s">
        <v>88</v>
      </c>
      <c r="H319" s="5" t="s">
        <v>89</v>
      </c>
      <c r="I319" s="5"/>
      <c r="J319" s="5"/>
      <c r="K319" s="5">
        <v>210</v>
      </c>
      <c r="L319" s="5">
        <v>25</v>
      </c>
      <c r="M319" s="5">
        <v>3</v>
      </c>
      <c r="N319" s="5" t="s">
        <v>3</v>
      </c>
      <c r="O319" s="5">
        <v>2</v>
      </c>
      <c r="P319" s="5">
        <f>ROUND(Source!DP293,O319)</f>
        <v>0</v>
      </c>
      <c r="Q319" s="5"/>
      <c r="R319" s="5"/>
      <c r="S319" s="5"/>
      <c r="T319" s="5"/>
      <c r="U319" s="5"/>
      <c r="V319" s="5"/>
      <c r="W319" s="5"/>
    </row>
    <row r="320" spans="1:23" x14ac:dyDescent="0.2">
      <c r="A320" s="5">
        <v>50</v>
      </c>
      <c r="B320" s="5">
        <v>0</v>
      </c>
      <c r="C320" s="5">
        <v>0</v>
      </c>
      <c r="D320" s="5">
        <v>1</v>
      </c>
      <c r="E320" s="5">
        <v>211</v>
      </c>
      <c r="F320" s="5">
        <f>ROUND(Source!Y293,O320)</f>
        <v>0</v>
      </c>
      <c r="G320" s="5" t="s">
        <v>90</v>
      </c>
      <c r="H320" s="5" t="s">
        <v>91</v>
      </c>
      <c r="I320" s="5"/>
      <c r="J320" s="5"/>
      <c r="K320" s="5">
        <v>211</v>
      </c>
      <c r="L320" s="5">
        <v>26</v>
      </c>
      <c r="M320" s="5">
        <v>3</v>
      </c>
      <c r="N320" s="5" t="s">
        <v>3</v>
      </c>
      <c r="O320" s="5">
        <v>2</v>
      </c>
      <c r="P320" s="5">
        <f>ROUND(Source!DQ293,O320)</f>
        <v>0</v>
      </c>
      <c r="Q320" s="5"/>
      <c r="R320" s="5"/>
      <c r="S320" s="5"/>
      <c r="T320" s="5"/>
      <c r="U320" s="5"/>
      <c r="V320" s="5"/>
      <c r="W320" s="5"/>
    </row>
    <row r="321" spans="1:23" x14ac:dyDescent="0.2">
      <c r="A321" s="5">
        <v>50</v>
      </c>
      <c r="B321" s="5">
        <v>0</v>
      </c>
      <c r="C321" s="5">
        <v>0</v>
      </c>
      <c r="D321" s="5">
        <v>1</v>
      </c>
      <c r="E321" s="5">
        <v>224</v>
      </c>
      <c r="F321" s="5">
        <f>ROUND(Source!AR293,O321)</f>
        <v>5083568.72</v>
      </c>
      <c r="G321" s="5" t="s">
        <v>92</v>
      </c>
      <c r="H321" s="5" t="s">
        <v>93</v>
      </c>
      <c r="I321" s="5"/>
      <c r="J321" s="5"/>
      <c r="K321" s="5">
        <v>224</v>
      </c>
      <c r="L321" s="5">
        <v>27</v>
      </c>
      <c r="M321" s="5">
        <v>3</v>
      </c>
      <c r="N321" s="5" t="s">
        <v>3</v>
      </c>
      <c r="O321" s="5">
        <v>2</v>
      </c>
      <c r="P321" s="5">
        <f>ROUND(Source!EJ293,O321)</f>
        <v>5228525.17</v>
      </c>
      <c r="Q321" s="5"/>
      <c r="R321" s="5"/>
      <c r="S321" s="5"/>
      <c r="T321" s="5"/>
      <c r="U321" s="5"/>
      <c r="V321" s="5"/>
      <c r="W321" s="5"/>
    </row>
    <row r="322" spans="1:23" x14ac:dyDescent="0.2">
      <c r="A322" s="5">
        <v>50</v>
      </c>
      <c r="B322" s="5">
        <v>0</v>
      </c>
      <c r="C322" s="5">
        <v>0</v>
      </c>
      <c r="D322" s="5">
        <v>2</v>
      </c>
      <c r="E322" s="5">
        <v>0</v>
      </c>
      <c r="F322" s="5">
        <v>0</v>
      </c>
      <c r="G322" s="5" t="s">
        <v>232</v>
      </c>
      <c r="H322" s="5" t="s">
        <v>233</v>
      </c>
      <c r="I322" s="5"/>
      <c r="J322" s="5"/>
      <c r="K322" s="5">
        <v>212</v>
      </c>
      <c r="L322" s="5">
        <v>28</v>
      </c>
      <c r="M322" s="5">
        <v>3</v>
      </c>
      <c r="N322" s="5" t="s">
        <v>3</v>
      </c>
      <c r="O322" s="5">
        <v>-1</v>
      </c>
      <c r="P322" s="5">
        <v>0</v>
      </c>
      <c r="Q322" s="5"/>
      <c r="R322" s="5"/>
      <c r="S322" s="5"/>
      <c r="T322" s="5"/>
      <c r="U322" s="5"/>
      <c r="V322" s="5"/>
      <c r="W322" s="5"/>
    </row>
    <row r="323" spans="1:23" x14ac:dyDescent="0.2">
      <c r="A323" s="5">
        <v>50</v>
      </c>
      <c r="B323" s="5">
        <v>1</v>
      </c>
      <c r="C323" s="5">
        <v>0</v>
      </c>
      <c r="D323" s="5">
        <v>2</v>
      </c>
      <c r="E323" s="5">
        <v>0</v>
      </c>
      <c r="F323" s="5">
        <f>ROUND(F295+F319+F320,O323)</f>
        <v>5083568.72</v>
      </c>
      <c r="G323" s="5" t="s">
        <v>26</v>
      </c>
      <c r="H323" s="5" t="s">
        <v>234</v>
      </c>
      <c r="I323" s="5"/>
      <c r="J323" s="5"/>
      <c r="K323" s="5">
        <v>212</v>
      </c>
      <c r="L323" s="5">
        <v>29</v>
      </c>
      <c r="M323" s="5">
        <v>0</v>
      </c>
      <c r="N323" s="5" t="s">
        <v>3</v>
      </c>
      <c r="O323" s="5">
        <v>2</v>
      </c>
      <c r="P323" s="5">
        <f>ROUND(P295+P319+P320,O323)</f>
        <v>5228525.17</v>
      </c>
      <c r="Q323" s="5"/>
      <c r="R323" s="5"/>
      <c r="S323" s="5"/>
      <c r="T323" s="5"/>
      <c r="U323" s="5"/>
      <c r="V323" s="5"/>
      <c r="W323" s="5"/>
    </row>
    <row r="324" spans="1:23" x14ac:dyDescent="0.2">
      <c r="A324" s="5">
        <v>50</v>
      </c>
      <c r="B324" s="5">
        <v>1</v>
      </c>
      <c r="C324" s="5">
        <v>0</v>
      </c>
      <c r="D324" s="5">
        <v>2</v>
      </c>
      <c r="E324" s="5">
        <v>0</v>
      </c>
      <c r="F324" s="5">
        <f>ROUND(F323*20/120,O324)</f>
        <v>847261.45</v>
      </c>
      <c r="G324" s="5" t="s">
        <v>34</v>
      </c>
      <c r="H324" s="5" t="s">
        <v>235</v>
      </c>
      <c r="I324" s="5"/>
      <c r="J324" s="5"/>
      <c r="K324" s="5">
        <v>212</v>
      </c>
      <c r="L324" s="5">
        <v>30</v>
      </c>
      <c r="M324" s="5">
        <v>0</v>
      </c>
      <c r="N324" s="5" t="s">
        <v>3</v>
      </c>
      <c r="O324" s="5">
        <v>2</v>
      </c>
      <c r="P324" s="5">
        <f>ROUND(P323*20/120,O324)</f>
        <v>871420.86</v>
      </c>
      <c r="Q324" s="5"/>
      <c r="R324" s="5"/>
      <c r="S324" s="5"/>
      <c r="T324" s="5"/>
      <c r="U324" s="5"/>
      <c r="V324" s="5"/>
      <c r="W324" s="5"/>
    </row>
    <row r="327" spans="1:23" x14ac:dyDescent="0.2">
      <c r="A327">
        <v>-1</v>
      </c>
    </row>
    <row r="329" spans="1:23" x14ac:dyDescent="0.2">
      <c r="A329" s="4">
        <v>75</v>
      </c>
      <c r="B329" s="4" t="s">
        <v>236</v>
      </c>
      <c r="C329" s="4">
        <v>2000</v>
      </c>
      <c r="D329" s="4">
        <v>0</v>
      </c>
      <c r="E329" s="4">
        <v>1</v>
      </c>
      <c r="F329" s="4">
        <v>0</v>
      </c>
      <c r="G329" s="4">
        <v>0</v>
      </c>
      <c r="H329" s="4">
        <v>1</v>
      </c>
      <c r="I329" s="4">
        <v>0</v>
      </c>
      <c r="J329" s="4">
        <v>1</v>
      </c>
      <c r="K329" s="4">
        <v>0</v>
      </c>
      <c r="L329" s="4">
        <v>0</v>
      </c>
      <c r="M329" s="4">
        <v>0</v>
      </c>
      <c r="N329" s="4">
        <v>58262852</v>
      </c>
      <c r="O329" s="4">
        <v>1</v>
      </c>
    </row>
    <row r="330" spans="1:23" x14ac:dyDescent="0.2">
      <c r="A330" s="4">
        <v>75</v>
      </c>
      <c r="B330" s="4" t="s">
        <v>236</v>
      </c>
      <c r="C330" s="4">
        <v>2000</v>
      </c>
      <c r="D330" s="4">
        <v>0</v>
      </c>
      <c r="E330" s="4">
        <v>1</v>
      </c>
      <c r="F330" s="4">
        <v>0</v>
      </c>
      <c r="G330" s="4">
        <v>0</v>
      </c>
      <c r="H330" s="4">
        <v>1</v>
      </c>
      <c r="I330" s="4">
        <v>0</v>
      </c>
      <c r="J330" s="4">
        <v>1</v>
      </c>
      <c r="K330" s="4">
        <v>0</v>
      </c>
      <c r="L330" s="4">
        <v>0</v>
      </c>
      <c r="M330" s="4">
        <v>1</v>
      </c>
      <c r="N330" s="4">
        <v>58262851</v>
      </c>
      <c r="O330" s="4">
        <v>2</v>
      </c>
    </row>
    <row r="334" spans="1:23" x14ac:dyDescent="0.2">
      <c r="A334">
        <v>65</v>
      </c>
      <c r="C334">
        <v>1</v>
      </c>
      <c r="D334">
        <v>0</v>
      </c>
      <c r="E334">
        <v>245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25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237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23404</v>
      </c>
      <c r="M1">
        <v>10</v>
      </c>
      <c r="N1">
        <v>11</v>
      </c>
      <c r="O1">
        <v>0</v>
      </c>
      <c r="P1">
        <v>1</v>
      </c>
      <c r="Q1">
        <v>6</v>
      </c>
    </row>
    <row r="12" spans="1:133" x14ac:dyDescent="0.2">
      <c r="A12" s="1">
        <v>1</v>
      </c>
      <c r="B12" s="1">
        <v>24</v>
      </c>
      <c r="C12" s="1">
        <v>0</v>
      </c>
      <c r="D12" s="1"/>
      <c r="E12" s="1">
        <v>0</v>
      </c>
      <c r="F12" s="1" t="s">
        <v>4</v>
      </c>
      <c r="G12" s="1" t="s">
        <v>5</v>
      </c>
      <c r="H12" s="1" t="s">
        <v>3</v>
      </c>
      <c r="I12" s="1">
        <v>0</v>
      </c>
      <c r="J12" s="1" t="s">
        <v>3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/>
      <c r="U12" s="1" t="s">
        <v>3</v>
      </c>
      <c r="V12" s="1">
        <v>0</v>
      </c>
      <c r="W12" s="1" t="s">
        <v>3</v>
      </c>
      <c r="X12" s="1" t="s">
        <v>3</v>
      </c>
      <c r="Y12" s="1" t="s">
        <v>3</v>
      </c>
      <c r="Z12" s="1" t="s">
        <v>3</v>
      </c>
      <c r="AA12" s="1" t="s">
        <v>3</v>
      </c>
      <c r="AB12" s="1" t="s">
        <v>6</v>
      </c>
      <c r="AC12" s="1" t="s">
        <v>7</v>
      </c>
      <c r="AD12" s="1" t="s">
        <v>3</v>
      </c>
      <c r="AE12" s="1" t="s">
        <v>3</v>
      </c>
      <c r="AF12" s="1" t="s">
        <v>3</v>
      </c>
      <c r="AG12" s="1" t="s">
        <v>3</v>
      </c>
      <c r="AH12" s="1" t="s">
        <v>8</v>
      </c>
      <c r="AI12" s="1" t="s">
        <v>9</v>
      </c>
      <c r="AJ12" s="1" t="s">
        <v>10</v>
      </c>
      <c r="AK12" s="1"/>
      <c r="AL12" s="1" t="s">
        <v>11</v>
      </c>
      <c r="AM12" s="1" t="s">
        <v>12</v>
      </c>
      <c r="AN12" s="1" t="s">
        <v>13</v>
      </c>
      <c r="AO12" s="1"/>
      <c r="AP12" s="1" t="s">
        <v>3</v>
      </c>
      <c r="AQ12" s="1" t="s">
        <v>3</v>
      </c>
      <c r="AR12" s="1" t="s">
        <v>3</v>
      </c>
      <c r="AS12" s="1"/>
      <c r="AT12" s="1"/>
      <c r="AU12" s="1"/>
      <c r="AV12" s="1"/>
      <c r="AW12" s="1"/>
      <c r="AX12" s="1" t="s">
        <v>10</v>
      </c>
      <c r="AY12" s="1" t="s">
        <v>14</v>
      </c>
      <c r="AZ12" s="1" t="s">
        <v>3</v>
      </c>
      <c r="BA12" s="1"/>
      <c r="BB12" s="1"/>
      <c r="BC12" s="1"/>
      <c r="BD12" s="1"/>
      <c r="BE12" s="1"/>
      <c r="BF12" s="1"/>
      <c r="BG12" s="1"/>
      <c r="BH12" s="1" t="s">
        <v>15</v>
      </c>
      <c r="BI12" s="1" t="s">
        <v>16</v>
      </c>
      <c r="BJ12" s="1">
        <v>0</v>
      </c>
      <c r="BK12" s="1">
        <v>1</v>
      </c>
      <c r="BL12" s="1">
        <v>0</v>
      </c>
      <c r="BM12" s="1">
        <v>0</v>
      </c>
      <c r="BN12" s="1">
        <v>0</v>
      </c>
      <c r="BO12" s="1">
        <v>0</v>
      </c>
      <c r="BP12" s="1">
        <v>2</v>
      </c>
      <c r="BQ12" s="1">
        <v>2</v>
      </c>
      <c r="BR12" s="1">
        <v>0</v>
      </c>
      <c r="BS12" s="1">
        <v>0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3</v>
      </c>
      <c r="BZ12" s="1" t="s">
        <v>17</v>
      </c>
      <c r="CA12" s="1" t="s">
        <v>3</v>
      </c>
      <c r="CB12" s="1" t="s">
        <v>3</v>
      </c>
      <c r="CC12" s="1" t="s">
        <v>3</v>
      </c>
      <c r="CD12" s="1" t="s">
        <v>3</v>
      </c>
      <c r="CE12" s="1" t="s">
        <v>3</v>
      </c>
      <c r="CF12" s="1">
        <v>0</v>
      </c>
      <c r="CG12" s="1">
        <v>0</v>
      </c>
      <c r="CH12" s="1">
        <v>8</v>
      </c>
      <c r="CI12" s="1" t="s">
        <v>3</v>
      </c>
      <c r="CJ12" s="1" t="s">
        <v>3</v>
      </c>
      <c r="CK12" s="1">
        <v>0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4" spans="1:133" x14ac:dyDescent="0.2">
      <c r="A14" s="1">
        <v>22</v>
      </c>
      <c r="B14" s="1">
        <v>0</v>
      </c>
      <c r="C14" s="1">
        <v>0</v>
      </c>
      <c r="D14" s="1">
        <v>58262852</v>
      </c>
      <c r="E14" s="1">
        <v>58262851</v>
      </c>
      <c r="F14" s="1">
        <v>3</v>
      </c>
      <c r="G14" s="1"/>
      <c r="H14" s="1"/>
      <c r="I14" s="1"/>
      <c r="J14" s="1"/>
      <c r="K14" s="1"/>
      <c r="L14" s="1"/>
      <c r="M14" s="1"/>
      <c r="N14" s="1"/>
      <c r="O14" s="1"/>
    </row>
    <row r="16" spans="1:133" x14ac:dyDescent="0.2">
      <c r="A16" s="6">
        <v>3</v>
      </c>
      <c r="B16" s="6">
        <v>1</v>
      </c>
      <c r="C16" s="6" t="s">
        <v>22</v>
      </c>
      <c r="D16" s="6" t="s">
        <v>23</v>
      </c>
      <c r="E16" s="7">
        <f>(Source!F280)/1000</f>
        <v>5083.5687199999993</v>
      </c>
      <c r="F16" s="7">
        <f>(Source!F281)/1000</f>
        <v>0</v>
      </c>
      <c r="G16" s="7">
        <f>(Source!F272)/1000</f>
        <v>0</v>
      </c>
      <c r="H16" s="7">
        <f>(Source!F282)/1000+(Source!F283)/1000</f>
        <v>0</v>
      </c>
      <c r="I16" s="7">
        <f>E16+F16+G16+H16</f>
        <v>5083.5687199999993</v>
      </c>
      <c r="J16" s="7">
        <f>(Source!F278)/1000</f>
        <v>5083.5687199999993</v>
      </c>
      <c r="T16" s="8">
        <f>(Source!P280)/1000</f>
        <v>5228.5251699999999</v>
      </c>
      <c r="U16" s="8">
        <f>(Source!P281)/1000</f>
        <v>0</v>
      </c>
      <c r="V16" s="8">
        <f>(Source!P272)/1000</f>
        <v>0</v>
      </c>
      <c r="W16" s="8">
        <f>(Source!P282)/1000+(Source!P283)/1000</f>
        <v>0</v>
      </c>
      <c r="X16" s="8">
        <f>T16+U16+V16+W16</f>
        <v>5228.5251699999999</v>
      </c>
      <c r="Y16" s="8">
        <f>(Source!P278)/1000</f>
        <v>5228.5251699999999</v>
      </c>
      <c r="AI16" s="6">
        <v>0</v>
      </c>
      <c r="AJ16" s="6">
        <v>-1</v>
      </c>
      <c r="AK16" s="6" t="s">
        <v>3</v>
      </c>
      <c r="AL16" s="6" t="s">
        <v>3</v>
      </c>
      <c r="AM16" s="6" t="s">
        <v>3</v>
      </c>
      <c r="AN16" s="6">
        <v>0</v>
      </c>
      <c r="AO16" s="6" t="s">
        <v>3</v>
      </c>
      <c r="AP16" s="6" t="s">
        <v>3</v>
      </c>
      <c r="AT16" s="7">
        <v>5083568.72</v>
      </c>
      <c r="AU16" s="7">
        <v>0</v>
      </c>
      <c r="AV16" s="7">
        <v>0</v>
      </c>
      <c r="AW16" s="7">
        <v>0</v>
      </c>
      <c r="AX16" s="7">
        <v>0</v>
      </c>
      <c r="AY16" s="7">
        <v>0</v>
      </c>
      <c r="AZ16" s="7">
        <v>0</v>
      </c>
      <c r="BA16" s="7">
        <v>5083568.72</v>
      </c>
      <c r="BB16" s="7">
        <v>5083568.72</v>
      </c>
      <c r="BC16" s="7">
        <v>0</v>
      </c>
      <c r="BD16" s="7">
        <v>0</v>
      </c>
      <c r="BE16" s="7">
        <v>0</v>
      </c>
      <c r="BF16" s="7">
        <v>0</v>
      </c>
      <c r="BG16" s="7">
        <v>0</v>
      </c>
      <c r="BH16" s="7">
        <v>0</v>
      </c>
      <c r="BI16" s="7">
        <v>0</v>
      </c>
      <c r="BJ16" s="7">
        <v>0</v>
      </c>
      <c r="BK16" s="7">
        <v>5083568.72</v>
      </c>
      <c r="BR16" s="8">
        <v>5228525.17</v>
      </c>
      <c r="BS16" s="8">
        <v>0</v>
      </c>
      <c r="BT16" s="8">
        <v>0</v>
      </c>
      <c r="BU16" s="8">
        <v>0</v>
      </c>
      <c r="BV16" s="8">
        <v>0</v>
      </c>
      <c r="BW16" s="8">
        <v>0</v>
      </c>
      <c r="BX16" s="8">
        <v>0</v>
      </c>
      <c r="BY16" s="8">
        <v>5228525.17</v>
      </c>
      <c r="BZ16" s="8">
        <v>5228525.17</v>
      </c>
      <c r="CA16" s="8">
        <v>0</v>
      </c>
      <c r="CB16" s="8">
        <v>0</v>
      </c>
      <c r="CC16" s="8">
        <v>0</v>
      </c>
      <c r="CD16" s="8">
        <v>0</v>
      </c>
      <c r="CE16" s="8">
        <v>0</v>
      </c>
      <c r="CF16" s="8">
        <v>0</v>
      </c>
      <c r="CG16" s="8">
        <v>0</v>
      </c>
      <c r="CH16" s="8">
        <v>0</v>
      </c>
      <c r="CI16" s="8">
        <v>5228525.17</v>
      </c>
    </row>
    <row r="18" spans="1:40" x14ac:dyDescent="0.2">
      <c r="A18">
        <v>51</v>
      </c>
      <c r="E18" s="9">
        <f>SUMIF(A16:A17,3,E16:E17)</f>
        <v>5083.5687199999993</v>
      </c>
      <c r="F18" s="9">
        <f>SUMIF(A16:A17,3,F16:F17)</f>
        <v>0</v>
      </c>
      <c r="G18" s="9">
        <f>SUMIF(A16:A17,3,G16:G17)</f>
        <v>0</v>
      </c>
      <c r="H18" s="9">
        <f>SUMIF(A16:A17,3,H16:H17)</f>
        <v>0</v>
      </c>
      <c r="I18" s="9">
        <f>SUMIF(A16:A17,3,I16:I17)</f>
        <v>5083.5687199999993</v>
      </c>
      <c r="J18" s="9">
        <f>SUMIF(A16:A17,3,J16:J17)</f>
        <v>5083.5687199999993</v>
      </c>
      <c r="K18" s="9"/>
      <c r="L18" s="9"/>
      <c r="M18" s="9"/>
      <c r="N18" s="9"/>
      <c r="O18" s="9"/>
      <c r="P18" s="9"/>
      <c r="Q18" s="9"/>
      <c r="R18" s="9"/>
      <c r="S18" s="9"/>
      <c r="T18" s="3">
        <f>SUMIF(A16:A17,3,T16:T17)</f>
        <v>5228.5251699999999</v>
      </c>
      <c r="U18" s="3">
        <f>SUMIF(A16:A17,3,U16:U17)</f>
        <v>0</v>
      </c>
      <c r="V18" s="3">
        <f>SUMIF(A16:A17,3,V16:V17)</f>
        <v>0</v>
      </c>
      <c r="W18" s="3">
        <f>SUMIF(A16:A17,3,W16:W17)</f>
        <v>0</v>
      </c>
      <c r="X18" s="3">
        <f>SUMIF(A16:A17,3,X16:X17)</f>
        <v>5228.5251699999999</v>
      </c>
      <c r="Y18" s="3">
        <f>SUMIF(A16:A17,3,Y16:Y17)</f>
        <v>5228.5251699999999</v>
      </c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21" spans="1:40" x14ac:dyDescent="0.2">
      <c r="A21">
        <v>-1</v>
      </c>
    </row>
    <row r="24" spans="1:40" x14ac:dyDescent="0.2">
      <c r="A24" s="4">
        <v>75</v>
      </c>
      <c r="B24" s="4" t="s">
        <v>236</v>
      </c>
      <c r="C24" s="4">
        <v>2000</v>
      </c>
      <c r="D24" s="4">
        <v>0</v>
      </c>
      <c r="E24" s="4">
        <v>1</v>
      </c>
      <c r="F24" s="4">
        <v>0</v>
      </c>
      <c r="G24" s="4">
        <v>0</v>
      </c>
      <c r="H24" s="4">
        <v>1</v>
      </c>
      <c r="I24" s="4">
        <v>0</v>
      </c>
      <c r="J24" s="4">
        <v>1</v>
      </c>
      <c r="K24" s="4">
        <v>0</v>
      </c>
      <c r="L24" s="4">
        <v>0</v>
      </c>
      <c r="M24" s="4">
        <v>0</v>
      </c>
      <c r="N24" s="4">
        <v>58262852</v>
      </c>
      <c r="O24" s="4">
        <v>1</v>
      </c>
    </row>
    <row r="25" spans="1:40" x14ac:dyDescent="0.2">
      <c r="A25" s="4">
        <v>75</v>
      </c>
      <c r="B25" s="4" t="s">
        <v>236</v>
      </c>
      <c r="C25" s="4">
        <v>2000</v>
      </c>
      <c r="D25" s="4">
        <v>0</v>
      </c>
      <c r="E25" s="4">
        <v>1</v>
      </c>
      <c r="F25" s="4">
        <v>0</v>
      </c>
      <c r="G25" s="4">
        <v>0</v>
      </c>
      <c r="H25" s="4">
        <v>1</v>
      </c>
      <c r="I25" s="4">
        <v>0</v>
      </c>
      <c r="J25" s="4">
        <v>1</v>
      </c>
      <c r="K25" s="4">
        <v>0</v>
      </c>
      <c r="L25" s="4">
        <v>0</v>
      </c>
      <c r="M25" s="4">
        <v>1</v>
      </c>
      <c r="N25" s="4">
        <v>58262851</v>
      </c>
      <c r="O25" s="4">
        <v>2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2.75" x14ac:dyDescent="0.2"/>
  <cols>
    <col min="1" max="256" width="9.140625" customWidth="1"/>
  </cols>
  <sheetData/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2.75" x14ac:dyDescent="0.2"/>
  <cols>
    <col min="1" max="256" width="9.140625" customWidth="1"/>
  </cols>
  <sheetData/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2</vt:i4>
      </vt:variant>
    </vt:vector>
  </HeadingPairs>
  <TitlesOfParts>
    <vt:vector size="7" baseType="lpstr">
      <vt:lpstr>Акт КС-2 8 граф</vt:lpstr>
      <vt:lpstr>Source</vt:lpstr>
      <vt:lpstr>SourceObSm</vt:lpstr>
      <vt:lpstr>SmtRes</vt:lpstr>
      <vt:lpstr>EtalonRes</vt:lpstr>
      <vt:lpstr>'Акт КС-2 8 граф'!Заголовки_для_печати</vt:lpstr>
      <vt:lpstr>'Акт КС-2 8 граф'!Область_печати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</dc:creator>
  <cp:lastModifiedBy>Светлана</cp:lastModifiedBy>
  <dcterms:created xsi:type="dcterms:W3CDTF">2020-07-29T07:28:17Z</dcterms:created>
  <dcterms:modified xsi:type="dcterms:W3CDTF">2020-07-29T07:49:37Z</dcterms:modified>
</cp:coreProperties>
</file>