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tabRatio="964" firstSheet="1" activeTab="1"/>
  </bookViews>
  <sheets>
    <sheet name="Данные" sheetId="1" state="hidden" r:id="rId1"/>
    <sheet name="Колодцы диаметром 1,0м" sheetId="2" r:id="rId2"/>
    <sheet name="Колодцы диаметром 1,5 м" sheetId="4" r:id="rId3"/>
    <sheet name="Колодцы диаметром 2,0 м" sheetId="5" r:id="rId4"/>
    <sheet name="Земля по круглым колодцам" sheetId="3" r:id="rId5"/>
    <sheet name="Земля по прямоуг.колодцам" sheetId="6" r:id="rId6"/>
    <sheet name="Колодцы прямоугольные" sheetId="7" r:id="rId7"/>
  </sheets>
  <calcPr calcId="124519"/>
</workbook>
</file>

<file path=xl/calcChain.xml><?xml version="1.0" encoding="utf-8"?>
<calcChain xmlns="http://schemas.openxmlformats.org/spreadsheetml/2006/main">
  <c r="I50" i="2"/>
  <c r="O52" i="7"/>
  <c r="M52"/>
  <c r="M55" s="1"/>
  <c r="K52"/>
  <c r="I52"/>
  <c r="I55" s="1"/>
  <c r="G52"/>
  <c r="G6"/>
  <c r="I6"/>
  <c r="K6"/>
  <c r="M6"/>
  <c r="O6"/>
  <c r="G7"/>
  <c r="I7"/>
  <c r="K7"/>
  <c r="M7"/>
  <c r="O7"/>
  <c r="G8"/>
  <c r="I8"/>
  <c r="K8"/>
  <c r="M8"/>
  <c r="O8"/>
  <c r="G9"/>
  <c r="I9"/>
  <c r="K9"/>
  <c r="M9"/>
  <c r="O9"/>
  <c r="G10"/>
  <c r="I10"/>
  <c r="K10"/>
  <c r="M10"/>
  <c r="O10"/>
  <c r="G11"/>
  <c r="I11"/>
  <c r="K11"/>
  <c r="M11"/>
  <c r="O11"/>
  <c r="G12"/>
  <c r="I12"/>
  <c r="K12"/>
  <c r="M12"/>
  <c r="O12"/>
  <c r="G13"/>
  <c r="I13"/>
  <c r="K13"/>
  <c r="M13"/>
  <c r="O13"/>
  <c r="G14"/>
  <c r="I14"/>
  <c r="K14"/>
  <c r="M14"/>
  <c r="O14"/>
  <c r="G15"/>
  <c r="I15"/>
  <c r="K15"/>
  <c r="M15"/>
  <c r="O15"/>
  <c r="G16"/>
  <c r="I16"/>
  <c r="K16"/>
  <c r="M16"/>
  <c r="O16"/>
  <c r="G17"/>
  <c r="I17"/>
  <c r="K17"/>
  <c r="M17"/>
  <c r="O17"/>
  <c r="G18"/>
  <c r="I18"/>
  <c r="K18"/>
  <c r="M18"/>
  <c r="O18"/>
  <c r="G19"/>
  <c r="I19"/>
  <c r="K19"/>
  <c r="M19"/>
  <c r="O19"/>
  <c r="G20"/>
  <c r="I20"/>
  <c r="K20"/>
  <c r="M20"/>
  <c r="O20"/>
  <c r="G21"/>
  <c r="I21"/>
  <c r="K21"/>
  <c r="M21"/>
  <c r="O21"/>
  <c r="G22"/>
  <c r="I22"/>
  <c r="K22"/>
  <c r="M22"/>
  <c r="O22"/>
  <c r="G23"/>
  <c r="I23"/>
  <c r="K23"/>
  <c r="M23"/>
  <c r="O23"/>
  <c r="G24"/>
  <c r="I24"/>
  <c r="K24"/>
  <c r="M24"/>
  <c r="O24"/>
  <c r="G25"/>
  <c r="I25"/>
  <c r="K25"/>
  <c r="M25"/>
  <c r="O25"/>
  <c r="G26"/>
  <c r="I26"/>
  <c r="K26"/>
  <c r="M26"/>
  <c r="O26"/>
  <c r="G27"/>
  <c r="I27"/>
  <c r="K27"/>
  <c r="M27"/>
  <c r="O27"/>
  <c r="G28"/>
  <c r="I28"/>
  <c r="K28"/>
  <c r="M28"/>
  <c r="O28"/>
  <c r="G29"/>
  <c r="I29"/>
  <c r="K29"/>
  <c r="M29"/>
  <c r="O29"/>
  <c r="G30"/>
  <c r="I30"/>
  <c r="K30"/>
  <c r="M30"/>
  <c r="O30"/>
  <c r="G31"/>
  <c r="I31"/>
  <c r="K31"/>
  <c r="M31"/>
  <c r="O31"/>
  <c r="G32"/>
  <c r="I32"/>
  <c r="K32"/>
  <c r="M32"/>
  <c r="O32"/>
  <c r="G33"/>
  <c r="I33"/>
  <c r="K33"/>
  <c r="M33"/>
  <c r="O33"/>
  <c r="G34"/>
  <c r="I34"/>
  <c r="K34"/>
  <c r="M34"/>
  <c r="O34"/>
  <c r="G35"/>
  <c r="I35"/>
  <c r="K35"/>
  <c r="M35"/>
  <c r="O35"/>
  <c r="G36"/>
  <c r="I36"/>
  <c r="K36"/>
  <c r="M36"/>
  <c r="O36"/>
  <c r="G37"/>
  <c r="I37"/>
  <c r="K37"/>
  <c r="M37"/>
  <c r="O37"/>
  <c r="G38"/>
  <c r="I38"/>
  <c r="K38"/>
  <c r="M38"/>
  <c r="O38"/>
  <c r="G39"/>
  <c r="I39"/>
  <c r="K39"/>
  <c r="M39"/>
  <c r="O39"/>
  <c r="G40"/>
  <c r="I40"/>
  <c r="K40"/>
  <c r="M40"/>
  <c r="O40"/>
  <c r="G41"/>
  <c r="I41"/>
  <c r="K41"/>
  <c r="M41"/>
  <c r="O41"/>
  <c r="G42"/>
  <c r="I42"/>
  <c r="K42"/>
  <c r="M42"/>
  <c r="O42"/>
  <c r="G43"/>
  <c r="I43"/>
  <c r="K43"/>
  <c r="M43"/>
  <c r="O43"/>
  <c r="G44"/>
  <c r="I44"/>
  <c r="K44"/>
  <c r="M44"/>
  <c r="O44"/>
  <c r="G45"/>
  <c r="I45"/>
  <c r="K45"/>
  <c r="M45"/>
  <c r="O45"/>
  <c r="G46"/>
  <c r="I46"/>
  <c r="K46"/>
  <c r="M46"/>
  <c r="O46"/>
  <c r="G47"/>
  <c r="I47"/>
  <c r="K47"/>
  <c r="M47"/>
  <c r="O47"/>
  <c r="G48"/>
  <c r="I48"/>
  <c r="K48"/>
  <c r="M48"/>
  <c r="O48"/>
  <c r="G49"/>
  <c r="I49"/>
  <c r="K49"/>
  <c r="M49"/>
  <c r="O49"/>
  <c r="G50"/>
  <c r="I50"/>
  <c r="K50"/>
  <c r="M50"/>
  <c r="O50"/>
  <c r="G51"/>
  <c r="I51"/>
  <c r="K51"/>
  <c r="M51"/>
  <c r="O51"/>
  <c r="O5"/>
  <c r="M5"/>
  <c r="K5"/>
  <c r="I5"/>
  <c r="G5"/>
  <c r="E52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"/>
  <c r="E54" s="1"/>
  <c r="F65" i="1"/>
  <c r="F66"/>
  <c r="F64"/>
  <c r="O56" i="7"/>
  <c r="M56"/>
  <c r="K56"/>
  <c r="I56"/>
  <c r="G56"/>
  <c r="E56"/>
  <c r="D60" s="1"/>
  <c r="O55"/>
  <c r="K55"/>
  <c r="G55"/>
  <c r="E55"/>
  <c r="O54"/>
  <c r="K54"/>
  <c r="G54"/>
  <c r="N26" i="6"/>
  <c r="N37" s="1"/>
  <c r="M26"/>
  <c r="M37" s="1"/>
  <c r="L26"/>
  <c r="L37" s="1"/>
  <c r="K26"/>
  <c r="K37" s="1"/>
  <c r="J26"/>
  <c r="J37" s="1"/>
  <c r="I26"/>
  <c r="I37" s="1"/>
  <c r="H26"/>
  <c r="H37" s="1"/>
  <c r="G26"/>
  <c r="G37" s="1"/>
  <c r="F26"/>
  <c r="F37" s="1"/>
  <c r="E26"/>
  <c r="E37" s="1"/>
  <c r="D26"/>
  <c r="D37" s="1"/>
  <c r="C26"/>
  <c r="C37" s="1"/>
  <c r="B26"/>
  <c r="B37" s="1"/>
  <c r="O37" s="1"/>
  <c r="N20"/>
  <c r="N31" s="1"/>
  <c r="M20"/>
  <c r="M31" s="1"/>
  <c r="L20"/>
  <c r="L31" s="1"/>
  <c r="K20"/>
  <c r="K31" s="1"/>
  <c r="J20"/>
  <c r="J31" s="1"/>
  <c r="I20"/>
  <c r="I31" s="1"/>
  <c r="H20"/>
  <c r="H31" s="1"/>
  <c r="G20"/>
  <c r="G31" s="1"/>
  <c r="F20"/>
  <c r="F31" s="1"/>
  <c r="E20"/>
  <c r="E31" s="1"/>
  <c r="D20"/>
  <c r="D31" s="1"/>
  <c r="C20"/>
  <c r="C31" s="1"/>
  <c r="B20"/>
  <c r="B31" s="1"/>
  <c r="N15"/>
  <c r="N16" s="1"/>
  <c r="M15"/>
  <c r="M16" s="1"/>
  <c r="L15"/>
  <c r="L16" s="1"/>
  <c r="K15"/>
  <c r="K16" s="1"/>
  <c r="J15"/>
  <c r="J16" s="1"/>
  <c r="I15"/>
  <c r="I16" s="1"/>
  <c r="H15"/>
  <c r="H16" s="1"/>
  <c r="G15"/>
  <c r="G16" s="1"/>
  <c r="F15"/>
  <c r="F16" s="1"/>
  <c r="E15"/>
  <c r="E16" s="1"/>
  <c r="D15"/>
  <c r="D16" s="1"/>
  <c r="C15"/>
  <c r="C16" s="1"/>
  <c r="B15"/>
  <c r="B16" s="1"/>
  <c r="O16" s="1"/>
  <c r="N13"/>
  <c r="N17" s="1"/>
  <c r="M13"/>
  <c r="M17" s="1"/>
  <c r="L13"/>
  <c r="L17" s="1"/>
  <c r="K13"/>
  <c r="K17" s="1"/>
  <c r="J13"/>
  <c r="J17" s="1"/>
  <c r="I13"/>
  <c r="I17" s="1"/>
  <c r="H13"/>
  <c r="H17" s="1"/>
  <c r="G13"/>
  <c r="G17" s="1"/>
  <c r="F13"/>
  <c r="F17" s="1"/>
  <c r="E13"/>
  <c r="E17" s="1"/>
  <c r="D13"/>
  <c r="D17" s="1"/>
  <c r="C13"/>
  <c r="C17" s="1"/>
  <c r="B13"/>
  <c r="B17" s="1"/>
  <c r="N22" i="3"/>
  <c r="N33" s="1"/>
  <c r="M22"/>
  <c r="M33" s="1"/>
  <c r="L22"/>
  <c r="L33" s="1"/>
  <c r="K22"/>
  <c r="K33" s="1"/>
  <c r="J22"/>
  <c r="J33" s="1"/>
  <c r="I22"/>
  <c r="I33" s="1"/>
  <c r="H22"/>
  <c r="H33" s="1"/>
  <c r="G22"/>
  <c r="G33" s="1"/>
  <c r="F22"/>
  <c r="F33" s="1"/>
  <c r="E22"/>
  <c r="E33" s="1"/>
  <c r="D22"/>
  <c r="D33" s="1"/>
  <c r="C22"/>
  <c r="C33" s="1"/>
  <c r="B22"/>
  <c r="B33" s="1"/>
  <c r="N16"/>
  <c r="N27" s="1"/>
  <c r="M16"/>
  <c r="M27" s="1"/>
  <c r="L16"/>
  <c r="L27" s="1"/>
  <c r="K16"/>
  <c r="K27" s="1"/>
  <c r="J16"/>
  <c r="J27" s="1"/>
  <c r="I16"/>
  <c r="I27" s="1"/>
  <c r="H16"/>
  <c r="H27" s="1"/>
  <c r="G16"/>
  <c r="G27" s="1"/>
  <c r="F16"/>
  <c r="F27" s="1"/>
  <c r="E16"/>
  <c r="E27" s="1"/>
  <c r="D16"/>
  <c r="D27" s="1"/>
  <c r="C16"/>
  <c r="C27" s="1"/>
  <c r="B16"/>
  <c r="B27" s="1"/>
  <c r="N11"/>
  <c r="N14" s="1"/>
  <c r="M11"/>
  <c r="M14" s="1"/>
  <c r="L11"/>
  <c r="L14" s="1"/>
  <c r="K11"/>
  <c r="K14" s="1"/>
  <c r="J11"/>
  <c r="J14" s="1"/>
  <c r="I11"/>
  <c r="I14" s="1"/>
  <c r="H11"/>
  <c r="H14" s="1"/>
  <c r="G11"/>
  <c r="G14" s="1"/>
  <c r="F11"/>
  <c r="F14" s="1"/>
  <c r="E11"/>
  <c r="E14" s="1"/>
  <c r="D11"/>
  <c r="D14" s="1"/>
  <c r="C11"/>
  <c r="C14" s="1"/>
  <c r="B11"/>
  <c r="B14" s="1"/>
  <c r="O60" i="5"/>
  <c r="O63" s="1"/>
  <c r="M60"/>
  <c r="K60"/>
  <c r="K63" s="1"/>
  <c r="I60"/>
  <c r="G60"/>
  <c r="G63" s="1"/>
  <c r="O64"/>
  <c r="M64"/>
  <c r="K64"/>
  <c r="I64"/>
  <c r="G64"/>
  <c r="E64"/>
  <c r="D68" s="1"/>
  <c r="M63"/>
  <c r="I63"/>
  <c r="O59"/>
  <c r="M59"/>
  <c r="K59"/>
  <c r="I59"/>
  <c r="G59"/>
  <c r="E59"/>
  <c r="B59"/>
  <c r="O58"/>
  <c r="M58"/>
  <c r="K58"/>
  <c r="I58"/>
  <c r="G58"/>
  <c r="E58"/>
  <c r="B58"/>
  <c r="O57"/>
  <c r="M57"/>
  <c r="K57"/>
  <c r="I57"/>
  <c r="G57"/>
  <c r="E57"/>
  <c r="B57"/>
  <c r="O56"/>
  <c r="M56"/>
  <c r="K56"/>
  <c r="I56"/>
  <c r="G56"/>
  <c r="E56"/>
  <c r="B56"/>
  <c r="O55"/>
  <c r="M55"/>
  <c r="K55"/>
  <c r="I55"/>
  <c r="G55"/>
  <c r="E55"/>
  <c r="B55"/>
  <c r="O54"/>
  <c r="M54"/>
  <c r="K54"/>
  <c r="I54"/>
  <c r="G54"/>
  <c r="E54"/>
  <c r="B54"/>
  <c r="O53"/>
  <c r="M53"/>
  <c r="K53"/>
  <c r="I53"/>
  <c r="G53"/>
  <c r="E53"/>
  <c r="B53"/>
  <c r="O52"/>
  <c r="M52"/>
  <c r="K52"/>
  <c r="I52"/>
  <c r="G52"/>
  <c r="E52"/>
  <c r="B52"/>
  <c r="O51"/>
  <c r="M51"/>
  <c r="K51"/>
  <c r="I51"/>
  <c r="G51"/>
  <c r="E51"/>
  <c r="B51"/>
  <c r="O50"/>
  <c r="M50"/>
  <c r="K50"/>
  <c r="I50"/>
  <c r="G50"/>
  <c r="E50"/>
  <c r="B50"/>
  <c r="O49"/>
  <c r="M49"/>
  <c r="K49"/>
  <c r="I49"/>
  <c r="G49"/>
  <c r="E49"/>
  <c r="B49"/>
  <c r="O48"/>
  <c r="M48"/>
  <c r="K48"/>
  <c r="I48"/>
  <c r="G48"/>
  <c r="E48"/>
  <c r="B48"/>
  <c r="O47"/>
  <c r="M47"/>
  <c r="K47"/>
  <c r="I47"/>
  <c r="G47"/>
  <c r="E47"/>
  <c r="B47"/>
  <c r="O46"/>
  <c r="M46"/>
  <c r="K46"/>
  <c r="I46"/>
  <c r="G46"/>
  <c r="E46"/>
  <c r="B46"/>
  <c r="O45"/>
  <c r="M45"/>
  <c r="K45"/>
  <c r="I45"/>
  <c r="G45"/>
  <c r="E45"/>
  <c r="B45"/>
  <c r="O44"/>
  <c r="M44"/>
  <c r="K44"/>
  <c r="I44"/>
  <c r="G44"/>
  <c r="E44"/>
  <c r="B44"/>
  <c r="O43"/>
  <c r="M43"/>
  <c r="K43"/>
  <c r="I43"/>
  <c r="G43"/>
  <c r="E43"/>
  <c r="B43"/>
  <c r="AA42"/>
  <c r="O42"/>
  <c r="M42"/>
  <c r="K42"/>
  <c r="I42"/>
  <c r="G42"/>
  <c r="E42"/>
  <c r="B42"/>
  <c r="O41"/>
  <c r="M41"/>
  <c r="K41"/>
  <c r="I41"/>
  <c r="G41"/>
  <c r="E41"/>
  <c r="B41"/>
  <c r="O40"/>
  <c r="M40"/>
  <c r="K40"/>
  <c r="I40"/>
  <c r="G40"/>
  <c r="E40"/>
  <c r="B40"/>
  <c r="O39"/>
  <c r="M39"/>
  <c r="K39"/>
  <c r="I39"/>
  <c r="G39"/>
  <c r="E39"/>
  <c r="B39"/>
  <c r="O38"/>
  <c r="M38"/>
  <c r="K38"/>
  <c r="I38"/>
  <c r="G38"/>
  <c r="E38"/>
  <c r="B38"/>
  <c r="O37"/>
  <c r="M37"/>
  <c r="K37"/>
  <c r="I37"/>
  <c r="G37"/>
  <c r="E37"/>
  <c r="B37"/>
  <c r="O36"/>
  <c r="M36"/>
  <c r="K36"/>
  <c r="I36"/>
  <c r="G36"/>
  <c r="E36"/>
  <c r="B36"/>
  <c r="O35"/>
  <c r="M35"/>
  <c r="K35"/>
  <c r="I35"/>
  <c r="G35"/>
  <c r="E35"/>
  <c r="B35"/>
  <c r="O34"/>
  <c r="M34"/>
  <c r="K34"/>
  <c r="I34"/>
  <c r="G34"/>
  <c r="E34"/>
  <c r="B34"/>
  <c r="O33"/>
  <c r="M33"/>
  <c r="K33"/>
  <c r="I33"/>
  <c r="G33"/>
  <c r="E33"/>
  <c r="B33"/>
  <c r="O32"/>
  <c r="M32"/>
  <c r="K32"/>
  <c r="I32"/>
  <c r="G32"/>
  <c r="E32"/>
  <c r="B32"/>
  <c r="O31"/>
  <c r="M31"/>
  <c r="K31"/>
  <c r="I31"/>
  <c r="G31"/>
  <c r="E31"/>
  <c r="B31"/>
  <c r="O30"/>
  <c r="M30"/>
  <c r="K30"/>
  <c r="I30"/>
  <c r="G30"/>
  <c r="E30"/>
  <c r="B30"/>
  <c r="O29"/>
  <c r="M29"/>
  <c r="K29"/>
  <c r="I29"/>
  <c r="G29"/>
  <c r="E29"/>
  <c r="B29"/>
  <c r="O28"/>
  <c r="M28"/>
  <c r="K28"/>
  <c r="I28"/>
  <c r="G28"/>
  <c r="E28"/>
  <c r="B28"/>
  <c r="O27"/>
  <c r="M27"/>
  <c r="K27"/>
  <c r="I27"/>
  <c r="G27"/>
  <c r="E27"/>
  <c r="B27"/>
  <c r="O26"/>
  <c r="M26"/>
  <c r="K26"/>
  <c r="I26"/>
  <c r="G26"/>
  <c r="E26"/>
  <c r="B26"/>
  <c r="O25"/>
  <c r="M25"/>
  <c r="K25"/>
  <c r="I25"/>
  <c r="G25"/>
  <c r="E25"/>
  <c r="B25"/>
  <c r="O24"/>
  <c r="M24"/>
  <c r="K24"/>
  <c r="I24"/>
  <c r="G24"/>
  <c r="E24"/>
  <c r="B24"/>
  <c r="O23"/>
  <c r="M23"/>
  <c r="K23"/>
  <c r="I23"/>
  <c r="G23"/>
  <c r="E23"/>
  <c r="B23"/>
  <c r="O22"/>
  <c r="M22"/>
  <c r="K22"/>
  <c r="I22"/>
  <c r="G22"/>
  <c r="E22"/>
  <c r="B22"/>
  <c r="O21"/>
  <c r="M21"/>
  <c r="K21"/>
  <c r="I21"/>
  <c r="G21"/>
  <c r="E21"/>
  <c r="B21"/>
  <c r="O20"/>
  <c r="M20"/>
  <c r="K20"/>
  <c r="I20"/>
  <c r="G20"/>
  <c r="E20"/>
  <c r="B20"/>
  <c r="O19"/>
  <c r="M19"/>
  <c r="K19"/>
  <c r="I19"/>
  <c r="G19"/>
  <c r="E19"/>
  <c r="B19"/>
  <c r="O18"/>
  <c r="M18"/>
  <c r="K18"/>
  <c r="I18"/>
  <c r="G18"/>
  <c r="E18"/>
  <c r="B18"/>
  <c r="O17"/>
  <c r="M17"/>
  <c r="K17"/>
  <c r="I17"/>
  <c r="G17"/>
  <c r="E17"/>
  <c r="B17"/>
  <c r="O16"/>
  <c r="M16"/>
  <c r="K16"/>
  <c r="I16"/>
  <c r="G16"/>
  <c r="E16"/>
  <c r="B16"/>
  <c r="O15"/>
  <c r="M15"/>
  <c r="K15"/>
  <c r="I15"/>
  <c r="G15"/>
  <c r="E15"/>
  <c r="B15"/>
  <c r="O14"/>
  <c r="M14"/>
  <c r="K14"/>
  <c r="I14"/>
  <c r="G14"/>
  <c r="E14"/>
  <c r="B14"/>
  <c r="O13"/>
  <c r="M13"/>
  <c r="K13"/>
  <c r="I13"/>
  <c r="G13"/>
  <c r="E13"/>
  <c r="B13"/>
  <c r="O12"/>
  <c r="M12"/>
  <c r="K12"/>
  <c r="I12"/>
  <c r="G12"/>
  <c r="E12"/>
  <c r="B12"/>
  <c r="O11"/>
  <c r="M11"/>
  <c r="K11"/>
  <c r="I11"/>
  <c r="G11"/>
  <c r="E11"/>
  <c r="B11"/>
  <c r="O10"/>
  <c r="M10"/>
  <c r="K10"/>
  <c r="I10"/>
  <c r="G10"/>
  <c r="E10"/>
  <c r="B10"/>
  <c r="O9"/>
  <c r="M9"/>
  <c r="K9"/>
  <c r="I9"/>
  <c r="G9"/>
  <c r="E9"/>
  <c r="B9"/>
  <c r="O8"/>
  <c r="M8"/>
  <c r="K8"/>
  <c r="I8"/>
  <c r="G8"/>
  <c r="E8"/>
  <c r="B8"/>
  <c r="O7"/>
  <c r="M7"/>
  <c r="K7"/>
  <c r="I7"/>
  <c r="G7"/>
  <c r="E7"/>
  <c r="B7"/>
  <c r="O6"/>
  <c r="M6"/>
  <c r="K6"/>
  <c r="I6"/>
  <c r="G6"/>
  <c r="E6"/>
  <c r="B6"/>
  <c r="O5"/>
  <c r="O62" s="1"/>
  <c r="M5"/>
  <c r="K5"/>
  <c r="K62" s="1"/>
  <c r="I5"/>
  <c r="G5"/>
  <c r="G62" s="1"/>
  <c r="E5"/>
  <c r="B5"/>
  <c r="G60" i="4"/>
  <c r="O64"/>
  <c r="M64"/>
  <c r="K64"/>
  <c r="I64"/>
  <c r="G64"/>
  <c r="E64"/>
  <c r="D68" s="1"/>
  <c r="O59"/>
  <c r="M59"/>
  <c r="K59"/>
  <c r="I59"/>
  <c r="G59"/>
  <c r="E59"/>
  <c r="B59"/>
  <c r="O58"/>
  <c r="M58"/>
  <c r="K58"/>
  <c r="I58"/>
  <c r="G58"/>
  <c r="E58"/>
  <c r="B58"/>
  <c r="O57"/>
  <c r="M57"/>
  <c r="K57"/>
  <c r="I57"/>
  <c r="G57"/>
  <c r="E57"/>
  <c r="B57"/>
  <c r="O56"/>
  <c r="M56"/>
  <c r="K56"/>
  <c r="I56"/>
  <c r="G56"/>
  <c r="E56"/>
  <c r="B56"/>
  <c r="O55"/>
  <c r="M55"/>
  <c r="K55"/>
  <c r="I55"/>
  <c r="G55"/>
  <c r="E55"/>
  <c r="B55"/>
  <c r="O54"/>
  <c r="M54"/>
  <c r="K54"/>
  <c r="I54"/>
  <c r="G54"/>
  <c r="E54"/>
  <c r="B54"/>
  <c r="O53"/>
  <c r="M53"/>
  <c r="K53"/>
  <c r="I53"/>
  <c r="G53"/>
  <c r="E53"/>
  <c r="B53"/>
  <c r="O52"/>
  <c r="M52"/>
  <c r="K52"/>
  <c r="I52"/>
  <c r="G52"/>
  <c r="E52"/>
  <c r="B52"/>
  <c r="O51"/>
  <c r="M51"/>
  <c r="K51"/>
  <c r="I51"/>
  <c r="G51"/>
  <c r="E51"/>
  <c r="B51"/>
  <c r="O50"/>
  <c r="M50"/>
  <c r="K50"/>
  <c r="I50"/>
  <c r="G50"/>
  <c r="E50"/>
  <c r="B50"/>
  <c r="O49"/>
  <c r="M49"/>
  <c r="K49"/>
  <c r="I49"/>
  <c r="G49"/>
  <c r="E49"/>
  <c r="B49"/>
  <c r="O48"/>
  <c r="M48"/>
  <c r="K48"/>
  <c r="I48"/>
  <c r="G48"/>
  <c r="E48"/>
  <c r="B48"/>
  <c r="O47"/>
  <c r="M47"/>
  <c r="K47"/>
  <c r="I47"/>
  <c r="G47"/>
  <c r="E47"/>
  <c r="B47"/>
  <c r="O46"/>
  <c r="M46"/>
  <c r="K46"/>
  <c r="I46"/>
  <c r="G46"/>
  <c r="E46"/>
  <c r="B46"/>
  <c r="O45"/>
  <c r="M45"/>
  <c r="K45"/>
  <c r="I45"/>
  <c r="G45"/>
  <c r="E45"/>
  <c r="B45"/>
  <c r="O44"/>
  <c r="M44"/>
  <c r="K44"/>
  <c r="I44"/>
  <c r="G44"/>
  <c r="E44"/>
  <c r="B44"/>
  <c r="O43"/>
  <c r="M43"/>
  <c r="K43"/>
  <c r="I43"/>
  <c r="G43"/>
  <c r="E43"/>
  <c r="B43"/>
  <c r="O42"/>
  <c r="M42"/>
  <c r="K42"/>
  <c r="I42"/>
  <c r="G42"/>
  <c r="E42"/>
  <c r="B42"/>
  <c r="O41"/>
  <c r="M41"/>
  <c r="K41"/>
  <c r="I41"/>
  <c r="G41"/>
  <c r="E41"/>
  <c r="B41"/>
  <c r="O40"/>
  <c r="M40"/>
  <c r="K40"/>
  <c r="I40"/>
  <c r="G40"/>
  <c r="E40"/>
  <c r="B40"/>
  <c r="O39"/>
  <c r="M39"/>
  <c r="K39"/>
  <c r="I39"/>
  <c r="G39"/>
  <c r="E39"/>
  <c r="B39"/>
  <c r="O38"/>
  <c r="M38"/>
  <c r="K38"/>
  <c r="I38"/>
  <c r="G38"/>
  <c r="E38"/>
  <c r="B38"/>
  <c r="O37"/>
  <c r="M37"/>
  <c r="K37"/>
  <c r="I37"/>
  <c r="G37"/>
  <c r="E37"/>
  <c r="B37"/>
  <c r="O36"/>
  <c r="M36"/>
  <c r="K36"/>
  <c r="I36"/>
  <c r="G36"/>
  <c r="E36"/>
  <c r="B36"/>
  <c r="O35"/>
  <c r="M35"/>
  <c r="K35"/>
  <c r="I35"/>
  <c r="G35"/>
  <c r="E35"/>
  <c r="B35"/>
  <c r="O34"/>
  <c r="M34"/>
  <c r="K34"/>
  <c r="I34"/>
  <c r="G34"/>
  <c r="E34"/>
  <c r="B34"/>
  <c r="O33"/>
  <c r="M33"/>
  <c r="K33"/>
  <c r="I33"/>
  <c r="G33"/>
  <c r="E33"/>
  <c r="B33"/>
  <c r="O32"/>
  <c r="M32"/>
  <c r="K32"/>
  <c r="I32"/>
  <c r="G32"/>
  <c r="E32"/>
  <c r="B32"/>
  <c r="O31"/>
  <c r="M31"/>
  <c r="K31"/>
  <c r="I31"/>
  <c r="G31"/>
  <c r="E31"/>
  <c r="B31"/>
  <c r="O30"/>
  <c r="M30"/>
  <c r="K30"/>
  <c r="I30"/>
  <c r="G30"/>
  <c r="E30"/>
  <c r="B30"/>
  <c r="O29"/>
  <c r="M29"/>
  <c r="K29"/>
  <c r="I29"/>
  <c r="G29"/>
  <c r="E29"/>
  <c r="B29"/>
  <c r="O28"/>
  <c r="M28"/>
  <c r="K28"/>
  <c r="I28"/>
  <c r="G28"/>
  <c r="E28"/>
  <c r="B28"/>
  <c r="O27"/>
  <c r="M27"/>
  <c r="K27"/>
  <c r="I27"/>
  <c r="G27"/>
  <c r="E27"/>
  <c r="B27"/>
  <c r="O26"/>
  <c r="M26"/>
  <c r="K26"/>
  <c r="I26"/>
  <c r="G26"/>
  <c r="E26"/>
  <c r="B26"/>
  <c r="O25"/>
  <c r="M25"/>
  <c r="K25"/>
  <c r="I25"/>
  <c r="G25"/>
  <c r="E25"/>
  <c r="B25"/>
  <c r="O24"/>
  <c r="M24"/>
  <c r="K24"/>
  <c r="I24"/>
  <c r="G24"/>
  <c r="E24"/>
  <c r="B24"/>
  <c r="O23"/>
  <c r="M23"/>
  <c r="K23"/>
  <c r="I23"/>
  <c r="G23"/>
  <c r="E23"/>
  <c r="B23"/>
  <c r="O22"/>
  <c r="M22"/>
  <c r="K22"/>
  <c r="I22"/>
  <c r="G22"/>
  <c r="E22"/>
  <c r="B22"/>
  <c r="O21"/>
  <c r="M21"/>
  <c r="K21"/>
  <c r="I21"/>
  <c r="G21"/>
  <c r="E21"/>
  <c r="B21"/>
  <c r="O20"/>
  <c r="M20"/>
  <c r="K20"/>
  <c r="I20"/>
  <c r="G20"/>
  <c r="E20"/>
  <c r="B20"/>
  <c r="O19"/>
  <c r="M19"/>
  <c r="K19"/>
  <c r="I19"/>
  <c r="G19"/>
  <c r="E19"/>
  <c r="B19"/>
  <c r="O18"/>
  <c r="M18"/>
  <c r="K18"/>
  <c r="I18"/>
  <c r="G18"/>
  <c r="E18"/>
  <c r="B18"/>
  <c r="O17"/>
  <c r="M17"/>
  <c r="K17"/>
  <c r="I17"/>
  <c r="G17"/>
  <c r="E17"/>
  <c r="B17"/>
  <c r="O16"/>
  <c r="M16"/>
  <c r="K16"/>
  <c r="I16"/>
  <c r="G16"/>
  <c r="E16"/>
  <c r="B16"/>
  <c r="O15"/>
  <c r="M15"/>
  <c r="K15"/>
  <c r="I15"/>
  <c r="G15"/>
  <c r="E15"/>
  <c r="B15"/>
  <c r="O14"/>
  <c r="M14"/>
  <c r="K14"/>
  <c r="I14"/>
  <c r="G14"/>
  <c r="E14"/>
  <c r="B14"/>
  <c r="O13"/>
  <c r="M13"/>
  <c r="K13"/>
  <c r="I13"/>
  <c r="G13"/>
  <c r="E13"/>
  <c r="B13"/>
  <c r="O12"/>
  <c r="M12"/>
  <c r="K12"/>
  <c r="I12"/>
  <c r="G12"/>
  <c r="E12"/>
  <c r="B12"/>
  <c r="O11"/>
  <c r="M11"/>
  <c r="K11"/>
  <c r="I11"/>
  <c r="G11"/>
  <c r="E11"/>
  <c r="B11"/>
  <c r="O10"/>
  <c r="M10"/>
  <c r="K10"/>
  <c r="I10"/>
  <c r="G10"/>
  <c r="E10"/>
  <c r="B10"/>
  <c r="O9"/>
  <c r="M9"/>
  <c r="K9"/>
  <c r="I9"/>
  <c r="G9"/>
  <c r="E9"/>
  <c r="B9"/>
  <c r="O8"/>
  <c r="M8"/>
  <c r="K8"/>
  <c r="I8"/>
  <c r="G8"/>
  <c r="E8"/>
  <c r="B8"/>
  <c r="O7"/>
  <c r="M7"/>
  <c r="K7"/>
  <c r="I7"/>
  <c r="G7"/>
  <c r="E7"/>
  <c r="B7"/>
  <c r="O6"/>
  <c r="M6"/>
  <c r="K6"/>
  <c r="I6"/>
  <c r="G6"/>
  <c r="E6"/>
  <c r="B6"/>
  <c r="O5"/>
  <c r="M5"/>
  <c r="K5"/>
  <c r="I5"/>
  <c r="G5"/>
  <c r="E5"/>
  <c r="B5"/>
  <c r="G64" i="2"/>
  <c r="I64"/>
  <c r="K64"/>
  <c r="M64"/>
  <c r="O64"/>
  <c r="E64"/>
  <c r="D68" s="1"/>
  <c r="K6"/>
  <c r="M6"/>
  <c r="O6"/>
  <c r="K7"/>
  <c r="M7"/>
  <c r="O7"/>
  <c r="K8"/>
  <c r="M8"/>
  <c r="O8"/>
  <c r="K9"/>
  <c r="M9"/>
  <c r="O9"/>
  <c r="K10"/>
  <c r="M10"/>
  <c r="O10"/>
  <c r="K11"/>
  <c r="M11"/>
  <c r="O11"/>
  <c r="K12"/>
  <c r="M12"/>
  <c r="O12"/>
  <c r="K13"/>
  <c r="M13"/>
  <c r="O13"/>
  <c r="K14"/>
  <c r="M14"/>
  <c r="O14"/>
  <c r="K15"/>
  <c r="M15"/>
  <c r="O15"/>
  <c r="K16"/>
  <c r="M16"/>
  <c r="O16"/>
  <c r="K17"/>
  <c r="M17"/>
  <c r="O17"/>
  <c r="K18"/>
  <c r="M18"/>
  <c r="O18"/>
  <c r="K19"/>
  <c r="M19"/>
  <c r="O19"/>
  <c r="K20"/>
  <c r="M20"/>
  <c r="O20"/>
  <c r="K21"/>
  <c r="M21"/>
  <c r="O21"/>
  <c r="K22"/>
  <c r="M22"/>
  <c r="O22"/>
  <c r="K23"/>
  <c r="M23"/>
  <c r="O23"/>
  <c r="K24"/>
  <c r="M24"/>
  <c r="O24"/>
  <c r="K25"/>
  <c r="M25"/>
  <c r="O25"/>
  <c r="K26"/>
  <c r="M26"/>
  <c r="O26"/>
  <c r="K27"/>
  <c r="M27"/>
  <c r="O27"/>
  <c r="K28"/>
  <c r="M28"/>
  <c r="O28"/>
  <c r="K29"/>
  <c r="M29"/>
  <c r="O29"/>
  <c r="K30"/>
  <c r="M30"/>
  <c r="O30"/>
  <c r="K31"/>
  <c r="M31"/>
  <c r="O31"/>
  <c r="K32"/>
  <c r="M32"/>
  <c r="O32"/>
  <c r="K33"/>
  <c r="M33"/>
  <c r="O33"/>
  <c r="K34"/>
  <c r="M34"/>
  <c r="O34"/>
  <c r="K35"/>
  <c r="M35"/>
  <c r="O35"/>
  <c r="K36"/>
  <c r="M36"/>
  <c r="O36"/>
  <c r="K37"/>
  <c r="M37"/>
  <c r="O37"/>
  <c r="K38"/>
  <c r="M38"/>
  <c r="O38"/>
  <c r="K39"/>
  <c r="M39"/>
  <c r="O39"/>
  <c r="K40"/>
  <c r="M40"/>
  <c r="O40"/>
  <c r="K41"/>
  <c r="M41"/>
  <c r="O41"/>
  <c r="K42"/>
  <c r="M42"/>
  <c r="O42"/>
  <c r="K43"/>
  <c r="M43"/>
  <c r="O43"/>
  <c r="K44"/>
  <c r="M44"/>
  <c r="O44"/>
  <c r="K45"/>
  <c r="M45"/>
  <c r="O45"/>
  <c r="K46"/>
  <c r="M46"/>
  <c r="O46"/>
  <c r="K47"/>
  <c r="M47"/>
  <c r="O47"/>
  <c r="K48"/>
  <c r="M48"/>
  <c r="O48"/>
  <c r="K49"/>
  <c r="M49"/>
  <c r="O49"/>
  <c r="K50"/>
  <c r="M50"/>
  <c r="O50"/>
  <c r="K51"/>
  <c r="M51"/>
  <c r="O51"/>
  <c r="K52"/>
  <c r="M52"/>
  <c r="O52"/>
  <c r="K53"/>
  <c r="M53"/>
  <c r="O53"/>
  <c r="K54"/>
  <c r="M54"/>
  <c r="O54"/>
  <c r="K55"/>
  <c r="M55"/>
  <c r="O55"/>
  <c r="K56"/>
  <c r="M56"/>
  <c r="O56"/>
  <c r="K57"/>
  <c r="M57"/>
  <c r="O57"/>
  <c r="K58"/>
  <c r="M58"/>
  <c r="O58"/>
  <c r="K59"/>
  <c r="M59"/>
  <c r="O59"/>
  <c r="O5"/>
  <c r="K5"/>
  <c r="M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1"/>
  <c r="I52"/>
  <c r="I53"/>
  <c r="I54"/>
  <c r="I55"/>
  <c r="I56"/>
  <c r="I57"/>
  <c r="I58"/>
  <c r="I59"/>
  <c r="I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5"/>
  <c r="E62" s="1"/>
  <c r="B57"/>
  <c r="B58"/>
  <c r="B59"/>
  <c r="B50"/>
  <c r="B51"/>
  <c r="B52"/>
  <c r="B53"/>
  <c r="B54"/>
  <c r="B55"/>
  <c r="B56"/>
  <c r="B49"/>
  <c r="B46"/>
  <c r="B47"/>
  <c r="B48"/>
  <c r="B37"/>
  <c r="B38"/>
  <c r="B39"/>
  <c r="B40"/>
  <c r="B41"/>
  <c r="B42"/>
  <c r="B43"/>
  <c r="B44"/>
  <c r="B4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5"/>
  <c r="E60" i="4"/>
  <c r="E63" s="1"/>
  <c r="E60" i="5"/>
  <c r="E63" s="1"/>
  <c r="O60" i="2"/>
  <c r="O63" s="1"/>
  <c r="K62" l="1"/>
  <c r="G62" i="4"/>
  <c r="K62"/>
  <c r="O62"/>
  <c r="M54" i="7"/>
  <c r="D58" s="1"/>
  <c r="I54"/>
  <c r="I62" i="2"/>
  <c r="M62"/>
  <c r="O62"/>
  <c r="E62" i="4"/>
  <c r="I62"/>
  <c r="D66" s="1"/>
  <c r="M62"/>
  <c r="E62" i="5"/>
  <c r="I62"/>
  <c r="M62"/>
  <c r="AA40" s="1"/>
  <c r="G62" i="2"/>
  <c r="D59" i="7"/>
  <c r="E60" i="2"/>
  <c r="E63" s="1"/>
  <c r="I60"/>
  <c r="I63" s="1"/>
  <c r="M60"/>
  <c r="M63" s="1"/>
  <c r="G60"/>
  <c r="G63" s="1"/>
  <c r="K60"/>
  <c r="K63" s="1"/>
  <c r="C28" i="6"/>
  <c r="C22"/>
  <c r="C33" s="1"/>
  <c r="E28"/>
  <c r="E22"/>
  <c r="E33" s="1"/>
  <c r="G28"/>
  <c r="G22"/>
  <c r="G33" s="1"/>
  <c r="I28"/>
  <c r="I22"/>
  <c r="I33" s="1"/>
  <c r="K28"/>
  <c r="K22"/>
  <c r="K33" s="1"/>
  <c r="M28"/>
  <c r="M22"/>
  <c r="M33" s="1"/>
  <c r="B28"/>
  <c r="B22"/>
  <c r="O17"/>
  <c r="D28"/>
  <c r="D22"/>
  <c r="D33" s="1"/>
  <c r="F28"/>
  <c r="F22"/>
  <c r="F33" s="1"/>
  <c r="H28"/>
  <c r="H22"/>
  <c r="H33" s="1"/>
  <c r="J28"/>
  <c r="J22"/>
  <c r="J33" s="1"/>
  <c r="L28"/>
  <c r="L22"/>
  <c r="L33" s="1"/>
  <c r="N28"/>
  <c r="N22"/>
  <c r="N33" s="1"/>
  <c r="O31"/>
  <c r="O13"/>
  <c r="C14"/>
  <c r="E14"/>
  <c r="G14"/>
  <c r="I14"/>
  <c r="K14"/>
  <c r="M14"/>
  <c r="O15"/>
  <c r="O20"/>
  <c r="C24"/>
  <c r="E24"/>
  <c r="G24"/>
  <c r="I24"/>
  <c r="K24"/>
  <c r="M24"/>
  <c r="O26"/>
  <c r="C29"/>
  <c r="E29"/>
  <c r="G29"/>
  <c r="I29"/>
  <c r="K29"/>
  <c r="M29"/>
  <c r="B14"/>
  <c r="D14"/>
  <c r="F14"/>
  <c r="H14"/>
  <c r="J14"/>
  <c r="L14"/>
  <c r="N14"/>
  <c r="B24"/>
  <c r="D24"/>
  <c r="F24"/>
  <c r="H24"/>
  <c r="J24"/>
  <c r="L24"/>
  <c r="N24"/>
  <c r="B29"/>
  <c r="D29"/>
  <c r="F29"/>
  <c r="H29"/>
  <c r="J29"/>
  <c r="L29"/>
  <c r="N29"/>
  <c r="O33" i="3"/>
  <c r="B25"/>
  <c r="B18"/>
  <c r="O14"/>
  <c r="D25"/>
  <c r="D18"/>
  <c r="D29" s="1"/>
  <c r="F25"/>
  <c r="F18"/>
  <c r="F29" s="1"/>
  <c r="H25"/>
  <c r="H18"/>
  <c r="H29" s="1"/>
  <c r="J25"/>
  <c r="J18"/>
  <c r="J29" s="1"/>
  <c r="L25"/>
  <c r="L18"/>
  <c r="L29" s="1"/>
  <c r="N25"/>
  <c r="N18"/>
  <c r="N29" s="1"/>
  <c r="C25"/>
  <c r="C18"/>
  <c r="C29" s="1"/>
  <c r="E25"/>
  <c r="E18"/>
  <c r="E29" s="1"/>
  <c r="G25"/>
  <c r="G18"/>
  <c r="G29" s="1"/>
  <c r="I25"/>
  <c r="I18"/>
  <c r="I29" s="1"/>
  <c r="K25"/>
  <c r="K18"/>
  <c r="K29" s="1"/>
  <c r="M25"/>
  <c r="M18"/>
  <c r="M29" s="1"/>
  <c r="O27"/>
  <c r="O11"/>
  <c r="C12"/>
  <c r="E12"/>
  <c r="G12"/>
  <c r="I12"/>
  <c r="K12"/>
  <c r="M12"/>
  <c r="O16"/>
  <c r="C20"/>
  <c r="E20"/>
  <c r="G20"/>
  <c r="I20"/>
  <c r="K20"/>
  <c r="M20"/>
  <c r="O22"/>
  <c r="B12"/>
  <c r="D12"/>
  <c r="F12"/>
  <c r="H12"/>
  <c r="J12"/>
  <c r="L12"/>
  <c r="N12"/>
  <c r="B20"/>
  <c r="D20"/>
  <c r="F20"/>
  <c r="H20"/>
  <c r="J20"/>
  <c r="L20"/>
  <c r="N20"/>
  <c r="AA41" i="5"/>
  <c r="D67"/>
  <c r="G63" i="4"/>
  <c r="I60"/>
  <c r="D66" i="5" l="1"/>
  <c r="D66" i="2"/>
  <c r="D67"/>
  <c r="L35" i="6"/>
  <c r="L25"/>
  <c r="L36" s="1"/>
  <c r="H35"/>
  <c r="H25"/>
  <c r="H36" s="1"/>
  <c r="D35"/>
  <c r="D25"/>
  <c r="D36" s="1"/>
  <c r="N19"/>
  <c r="N18"/>
  <c r="J19"/>
  <c r="J18"/>
  <c r="F19"/>
  <c r="F18"/>
  <c r="B19"/>
  <c r="B18"/>
  <c r="O14"/>
  <c r="M35"/>
  <c r="M25"/>
  <c r="M36" s="1"/>
  <c r="I35"/>
  <c r="I25"/>
  <c r="I36" s="1"/>
  <c r="E35"/>
  <c r="E25"/>
  <c r="E36" s="1"/>
  <c r="M19"/>
  <c r="M18"/>
  <c r="I19"/>
  <c r="I18"/>
  <c r="E19"/>
  <c r="E18"/>
  <c r="O29"/>
  <c r="O28"/>
  <c r="N35"/>
  <c r="N25"/>
  <c r="N36" s="1"/>
  <c r="J35"/>
  <c r="J25"/>
  <c r="J36" s="1"/>
  <c r="F35"/>
  <c r="F25"/>
  <c r="F36" s="1"/>
  <c r="B35"/>
  <c r="B25"/>
  <c r="O24"/>
  <c r="L19"/>
  <c r="L18"/>
  <c r="H19"/>
  <c r="H18"/>
  <c r="D19"/>
  <c r="D18"/>
  <c r="K35"/>
  <c r="K25"/>
  <c r="K36" s="1"/>
  <c r="G35"/>
  <c r="G25"/>
  <c r="G36" s="1"/>
  <c r="C35"/>
  <c r="C25"/>
  <c r="C36" s="1"/>
  <c r="K19"/>
  <c r="K18"/>
  <c r="G19"/>
  <c r="G18"/>
  <c r="C19"/>
  <c r="C18"/>
  <c r="B33"/>
  <c r="O33" s="1"/>
  <c r="O22"/>
  <c r="H31" i="3"/>
  <c r="H21"/>
  <c r="H32" s="1"/>
  <c r="N15"/>
  <c r="N26" s="1"/>
  <c r="N13"/>
  <c r="N31"/>
  <c r="N21"/>
  <c r="N32" s="1"/>
  <c r="J31"/>
  <c r="J21"/>
  <c r="J32" s="1"/>
  <c r="F31"/>
  <c r="F21"/>
  <c r="F32" s="1"/>
  <c r="B31"/>
  <c r="B21"/>
  <c r="O20"/>
  <c r="L15"/>
  <c r="L26" s="1"/>
  <c r="L13"/>
  <c r="H15"/>
  <c r="H26" s="1"/>
  <c r="H13"/>
  <c r="D15"/>
  <c r="D26" s="1"/>
  <c r="D13"/>
  <c r="K31"/>
  <c r="K21"/>
  <c r="K32" s="1"/>
  <c r="G31"/>
  <c r="G21"/>
  <c r="G32" s="1"/>
  <c r="C31"/>
  <c r="C21"/>
  <c r="C32" s="1"/>
  <c r="M15"/>
  <c r="M26" s="1"/>
  <c r="M13"/>
  <c r="I15"/>
  <c r="I26" s="1"/>
  <c r="I13"/>
  <c r="E15"/>
  <c r="E26" s="1"/>
  <c r="E13"/>
  <c r="O25"/>
  <c r="L31"/>
  <c r="L21"/>
  <c r="L32" s="1"/>
  <c r="D31"/>
  <c r="D21"/>
  <c r="D32" s="1"/>
  <c r="J15"/>
  <c r="J26" s="1"/>
  <c r="J13"/>
  <c r="F15"/>
  <c r="F26" s="1"/>
  <c r="F13"/>
  <c r="B15"/>
  <c r="B13"/>
  <c r="O12"/>
  <c r="M31"/>
  <c r="M21"/>
  <c r="M32" s="1"/>
  <c r="I31"/>
  <c r="I21"/>
  <c r="I32" s="1"/>
  <c r="E31"/>
  <c r="E21"/>
  <c r="E32" s="1"/>
  <c r="K15"/>
  <c r="K26" s="1"/>
  <c r="K13"/>
  <c r="G15"/>
  <c r="G26" s="1"/>
  <c r="G13"/>
  <c r="C15"/>
  <c r="C26" s="1"/>
  <c r="C13"/>
  <c r="B29"/>
  <c r="O29" s="1"/>
  <c r="O18"/>
  <c r="K60" i="4"/>
  <c r="I63"/>
  <c r="C30" i="6" l="1"/>
  <c r="C21"/>
  <c r="G30"/>
  <c r="G21"/>
  <c r="K30"/>
  <c r="K21"/>
  <c r="D30"/>
  <c r="D21"/>
  <c r="H30"/>
  <c r="H21"/>
  <c r="L30"/>
  <c r="L21"/>
  <c r="B36"/>
  <c r="O36" s="1"/>
  <c r="O25"/>
  <c r="B30"/>
  <c r="B21"/>
  <c r="O19"/>
  <c r="F30"/>
  <c r="F21"/>
  <c r="J30"/>
  <c r="J21"/>
  <c r="N30"/>
  <c r="N21"/>
  <c r="E30"/>
  <c r="E21"/>
  <c r="I30"/>
  <c r="I21"/>
  <c r="M30"/>
  <c r="M21"/>
  <c r="O35"/>
  <c r="O18"/>
  <c r="C24" i="3"/>
  <c r="C17"/>
  <c r="G24"/>
  <c r="G17"/>
  <c r="K24"/>
  <c r="K17"/>
  <c r="B26"/>
  <c r="O26" s="1"/>
  <c r="O15"/>
  <c r="E24"/>
  <c r="E17"/>
  <c r="I24"/>
  <c r="I17"/>
  <c r="M24"/>
  <c r="M17"/>
  <c r="D24"/>
  <c r="D17"/>
  <c r="H24"/>
  <c r="H17"/>
  <c r="L24"/>
  <c r="L17"/>
  <c r="O31"/>
  <c r="B24"/>
  <c r="O24" s="1"/>
  <c r="B17"/>
  <c r="O13"/>
  <c r="F24"/>
  <c r="F17"/>
  <c r="J24"/>
  <c r="J17"/>
  <c r="B32"/>
  <c r="O32" s="1"/>
  <c r="O21"/>
  <c r="N24"/>
  <c r="N17"/>
  <c r="K63" i="4"/>
  <c r="M60"/>
  <c r="M32" i="6" l="1"/>
  <c r="M23"/>
  <c r="M34" s="1"/>
  <c r="I32"/>
  <c r="I23"/>
  <c r="I34" s="1"/>
  <c r="E32"/>
  <c r="E23"/>
  <c r="E34" s="1"/>
  <c r="N32"/>
  <c r="N23"/>
  <c r="N34" s="1"/>
  <c r="J32"/>
  <c r="J23"/>
  <c r="J34" s="1"/>
  <c r="F32"/>
  <c r="F23"/>
  <c r="F34" s="1"/>
  <c r="O30"/>
  <c r="B32"/>
  <c r="O32" s="1"/>
  <c r="B23"/>
  <c r="O21"/>
  <c r="L32"/>
  <c r="L23"/>
  <c r="L34" s="1"/>
  <c r="H32"/>
  <c r="H23"/>
  <c r="H34" s="1"/>
  <c r="D32"/>
  <c r="D23"/>
  <c r="D34" s="1"/>
  <c r="K32"/>
  <c r="K23"/>
  <c r="K34" s="1"/>
  <c r="G32"/>
  <c r="G23"/>
  <c r="G34" s="1"/>
  <c r="C32"/>
  <c r="C23"/>
  <c r="C34" s="1"/>
  <c r="N28" i="3"/>
  <c r="N19"/>
  <c r="N30" s="1"/>
  <c r="J28"/>
  <c r="J19"/>
  <c r="J30" s="1"/>
  <c r="F28"/>
  <c r="F19"/>
  <c r="F30" s="1"/>
  <c r="H28"/>
  <c r="H19"/>
  <c r="H30" s="1"/>
  <c r="M28"/>
  <c r="M19"/>
  <c r="M30" s="1"/>
  <c r="B28"/>
  <c r="B19"/>
  <c r="O17"/>
  <c r="L28"/>
  <c r="L19"/>
  <c r="L30" s="1"/>
  <c r="D28"/>
  <c r="D19"/>
  <c r="D30" s="1"/>
  <c r="I28"/>
  <c r="I19"/>
  <c r="I30" s="1"/>
  <c r="E28"/>
  <c r="E19"/>
  <c r="E30" s="1"/>
  <c r="K28"/>
  <c r="K19"/>
  <c r="K30" s="1"/>
  <c r="G28"/>
  <c r="G19"/>
  <c r="G30" s="1"/>
  <c r="C28"/>
  <c r="C19"/>
  <c r="C30" s="1"/>
  <c r="O60" i="4"/>
  <c r="O63" s="1"/>
  <c r="M63"/>
  <c r="B34" i="6" l="1"/>
  <c r="O34" s="1"/>
  <c r="O23"/>
  <c r="O28" i="3"/>
  <c r="B30"/>
  <c r="O30" s="1"/>
  <c r="O19"/>
  <c r="D67" i="4"/>
</calcChain>
</file>

<file path=xl/sharedStrings.xml><?xml version="1.0" encoding="utf-8"?>
<sst xmlns="http://schemas.openxmlformats.org/spreadsheetml/2006/main" count="347" uniqueCount="159">
  <si>
    <t>№ п/п</t>
  </si>
  <si>
    <t>Марка</t>
  </si>
  <si>
    <t>Объем ж/б, м3</t>
  </si>
  <si>
    <t>КС7.3</t>
  </si>
  <si>
    <t>КС7.9</t>
  </si>
  <si>
    <t>КС10.3</t>
  </si>
  <si>
    <t>КС10.6</t>
  </si>
  <si>
    <t>КС10.9</t>
  </si>
  <si>
    <t>КС13.6</t>
  </si>
  <si>
    <t>КС15.6</t>
  </si>
  <si>
    <t>КС15.9</t>
  </si>
  <si>
    <t>КС15.18</t>
  </si>
  <si>
    <t>КС20.6</t>
  </si>
  <si>
    <t>КС20.9</t>
  </si>
  <si>
    <t>КС25.6</t>
  </si>
  <si>
    <t>*КС13.9</t>
  </si>
  <si>
    <t>*КС25.12</t>
  </si>
  <si>
    <t>КС10.9а</t>
  </si>
  <si>
    <t>КС10.18а</t>
  </si>
  <si>
    <t>КС13.9а</t>
  </si>
  <si>
    <t>КС15.9а</t>
  </si>
  <si>
    <t>КС15.18а</t>
  </si>
  <si>
    <t>КС20.12а</t>
  </si>
  <si>
    <t>КС25.12а</t>
  </si>
  <si>
    <t>КС13.9б</t>
  </si>
  <si>
    <t>КС15.6б</t>
  </si>
  <si>
    <t>КС15.9б</t>
  </si>
  <si>
    <t>КС15.18б</t>
  </si>
  <si>
    <t>КС20.6б</t>
  </si>
  <si>
    <t>КС20.9б</t>
  </si>
  <si>
    <t>КС20.12б</t>
  </si>
  <si>
    <t>КС20.18б</t>
  </si>
  <si>
    <t>КС25.12б</t>
  </si>
  <si>
    <t>ПП10-1</t>
  </si>
  <si>
    <t>ПП10-2</t>
  </si>
  <si>
    <t>ПП13-1</t>
  </si>
  <si>
    <t>ПП13-2</t>
  </si>
  <si>
    <t>1ПП15-1</t>
  </si>
  <si>
    <t>1ПП15-2</t>
  </si>
  <si>
    <t>*2ПП15-1</t>
  </si>
  <si>
    <t>*2ПП15-2</t>
  </si>
  <si>
    <t>3ПП15-1</t>
  </si>
  <si>
    <t>3ПП15-2</t>
  </si>
  <si>
    <t>*1ПП20-1</t>
  </si>
  <si>
    <t>*1ПП20-2</t>
  </si>
  <si>
    <t>2ПП20-1</t>
  </si>
  <si>
    <t>2ПП20-2</t>
  </si>
  <si>
    <t>**4ПП20-2</t>
  </si>
  <si>
    <t>**1ПП25-2</t>
  </si>
  <si>
    <t>**2ПП25-2</t>
  </si>
  <si>
    <t>ПН10</t>
  </si>
  <si>
    <t>ПН15</t>
  </si>
  <si>
    <t>ПН20</t>
  </si>
  <si>
    <t>ПН25</t>
  </si>
  <si>
    <t>К06</t>
  </si>
  <si>
    <t>П010</t>
  </si>
  <si>
    <t>ПД6</t>
  </si>
  <si>
    <t>ПД10</t>
  </si>
  <si>
    <t>диаметр</t>
  </si>
  <si>
    <t>Д. 1500 мм</t>
  </si>
  <si>
    <t>№ по плану</t>
  </si>
  <si>
    <t>кол-во</t>
  </si>
  <si>
    <t>кол</t>
  </si>
  <si>
    <t>объем</t>
  </si>
  <si>
    <t>Расход материалов</t>
  </si>
  <si>
    <t>кирп.кладка ряд</t>
  </si>
  <si>
    <t>люк</t>
  </si>
  <si>
    <t>Итого</t>
  </si>
  <si>
    <t>ж/б, м3</t>
  </si>
  <si>
    <t>кладка, м3</t>
  </si>
  <si>
    <t>люк, шт.</t>
  </si>
  <si>
    <t>колодцы д. 1500 мм</t>
  </si>
  <si>
    <t>ЛЮК</t>
  </si>
  <si>
    <t>Л</t>
  </si>
  <si>
    <t>Т</t>
  </si>
  <si>
    <t>Кирпичная кладка, ряд</t>
  </si>
  <si>
    <t>Д. 1000 мм</t>
  </si>
  <si>
    <t>Д. 2000 мм</t>
  </si>
  <si>
    <t>Исходные данные:</t>
  </si>
  <si>
    <t>ИТОГО</t>
  </si>
  <si>
    <t>d колодца, м</t>
  </si>
  <si>
    <t>h заложения, м</t>
  </si>
  <si>
    <t>N колодцев, шт.</t>
  </si>
  <si>
    <t>Откосы, град.</t>
  </si>
  <si>
    <t>h пес. основания, м</t>
  </si>
  <si>
    <t>Плотность грунта, т/м3</t>
  </si>
  <si>
    <t>b рабочей зоны, м</t>
  </si>
  <si>
    <t>На 1 колодец:</t>
  </si>
  <si>
    <t>a нижн, м</t>
  </si>
  <si>
    <t>a верхн, м</t>
  </si>
  <si>
    <t>V земли, м3</t>
  </si>
  <si>
    <t>S осн, м2</t>
  </si>
  <si>
    <t>S верха, м2</t>
  </si>
  <si>
    <t>V колодца, м3</t>
  </si>
  <si>
    <t>V земли - V колодца, м3</t>
  </si>
  <si>
    <t>V песка, м3</t>
  </si>
  <si>
    <t>V засыпки, м3</t>
  </si>
  <si>
    <t>V лишнего грунта, м3</t>
  </si>
  <si>
    <t>G лишнего грунта, т</t>
  </si>
  <si>
    <t>Периметр, м</t>
  </si>
  <si>
    <t>На все колодцы:</t>
  </si>
  <si>
    <t>h засыпки труб, м</t>
  </si>
  <si>
    <t>- пользовательские значения, вводятся вручную'</t>
  </si>
  <si>
    <t>a верхн засыпки, м</t>
  </si>
  <si>
    <t>- расчетные значения, расчитываются автоматически</t>
  </si>
  <si>
    <t>а колодца, м</t>
  </si>
  <si>
    <t>b колодца, м</t>
  </si>
  <si>
    <t>a(a) нижн, м</t>
  </si>
  <si>
    <t>a(a) верхн, м</t>
  </si>
  <si>
    <t>a(b) нижн, м</t>
  </si>
  <si>
    <t>a(b) верхн, м</t>
  </si>
  <si>
    <t>V котлована, м3</t>
  </si>
  <si>
    <t>П1</t>
  </si>
  <si>
    <t>П2</t>
  </si>
  <si>
    <t>П3</t>
  </si>
  <si>
    <t>П4</t>
  </si>
  <si>
    <t>П5</t>
  </si>
  <si>
    <t>П6</t>
  </si>
  <si>
    <t>П7</t>
  </si>
  <si>
    <t>П8</t>
  </si>
  <si>
    <t>П9</t>
  </si>
  <si>
    <t>П10</t>
  </si>
  <si>
    <t>П11</t>
  </si>
  <si>
    <t>П12</t>
  </si>
  <si>
    <t>П13</t>
  </si>
  <si>
    <t>П14</t>
  </si>
  <si>
    <t>П15</t>
  </si>
  <si>
    <t>П16</t>
  </si>
  <si>
    <t>П17</t>
  </si>
  <si>
    <t>П20</t>
  </si>
  <si>
    <t>П21</t>
  </si>
  <si>
    <t>П23</t>
  </si>
  <si>
    <t>П24</t>
  </si>
  <si>
    <t>П25</t>
  </si>
  <si>
    <t>П26</t>
  </si>
  <si>
    <t>П27</t>
  </si>
  <si>
    <t>П28</t>
  </si>
  <si>
    <t>П29</t>
  </si>
  <si>
    <t>П30</t>
  </si>
  <si>
    <t>П31</t>
  </si>
  <si>
    <t>П19</t>
  </si>
  <si>
    <t>П32</t>
  </si>
  <si>
    <t>П33</t>
  </si>
  <si>
    <t>П34</t>
  </si>
  <si>
    <t>П35</t>
  </si>
  <si>
    <t>П36</t>
  </si>
  <si>
    <t>П37</t>
  </si>
  <si>
    <t>П38</t>
  </si>
  <si>
    <t>П39</t>
  </si>
  <si>
    <t>П40</t>
  </si>
  <si>
    <t>Б2</t>
  </si>
  <si>
    <t>Б4</t>
  </si>
  <si>
    <t>Б8</t>
  </si>
  <si>
    <t>КЦО-1</t>
  </si>
  <si>
    <t>КЦО-3</t>
  </si>
  <si>
    <t>КЦ 7.3</t>
  </si>
  <si>
    <t>КЦ 7.9</t>
  </si>
  <si>
    <t>КЦО-2</t>
  </si>
  <si>
    <t>КЦО-4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</si>
</sst>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000"/>
    <numFmt numFmtId="165" formatCode="#,##0.00_ ;\-#,##0.00\ 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i/>
      <sz val="8"/>
      <color indexed="62"/>
      <name val="Tahoma"/>
      <family val="2"/>
      <charset val="204"/>
    </font>
    <font>
      <sz val="8"/>
      <color indexed="62"/>
      <name val="Tahoma"/>
      <family val="2"/>
      <charset val="204"/>
    </font>
    <font>
      <b/>
      <sz val="10"/>
      <color indexed="9"/>
      <name val="Arial Cyr"/>
      <charset val="204"/>
    </font>
    <font>
      <b/>
      <sz val="8"/>
      <color indexed="16"/>
      <name val="Tahoma"/>
      <family val="2"/>
      <charset val="204"/>
    </font>
    <font>
      <sz val="8"/>
      <name val="Tahoma"/>
      <family val="2"/>
      <charset val="204"/>
    </font>
    <font>
      <i/>
      <sz val="11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NumberFormat="1" applyAlignment="1">
      <alignment wrapText="1"/>
    </xf>
    <xf numFmtId="0" fontId="2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Fill="1" applyBorder="1" applyAlignment="1">
      <alignment horizontal="center" vertical="center"/>
    </xf>
    <xf numFmtId="0" fontId="0" fillId="0" borderId="0" xfId="0" applyAlignment="1">
      <alignment textRotation="90" wrapText="1"/>
    </xf>
    <xf numFmtId="164" fontId="0" fillId="0" borderId="0" xfId="0" applyNumberFormat="1"/>
    <xf numFmtId="0" fontId="3" fillId="0" borderId="0" xfId="0" applyFont="1" applyBorder="1"/>
    <xf numFmtId="0" fontId="3" fillId="0" borderId="3" xfId="0" applyFont="1" applyBorder="1"/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3" fillId="3" borderId="3" xfId="0" applyFont="1" applyFill="1" applyBorder="1"/>
    <xf numFmtId="0" fontId="3" fillId="3" borderId="1" xfId="0" applyFont="1" applyFill="1" applyBorder="1"/>
    <xf numFmtId="0" fontId="3" fillId="0" borderId="0" xfId="0" applyFont="1" applyFill="1" applyBorder="1"/>
    <xf numFmtId="0" fontId="3" fillId="7" borderId="1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 textRotation="90"/>
    </xf>
    <xf numFmtId="0" fontId="5" fillId="8" borderId="1" xfId="0" applyFont="1" applyFill="1" applyBorder="1"/>
    <xf numFmtId="0" fontId="6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10" borderId="1" xfId="0" applyFont="1" applyFill="1" applyBorder="1"/>
    <xf numFmtId="0" fontId="9" fillId="0" borderId="1" xfId="0" applyFont="1" applyBorder="1" applyAlignment="1">
      <alignment horizontal="center" vertical="center"/>
    </xf>
    <xf numFmtId="165" fontId="9" fillId="11" borderId="1" xfId="1" applyNumberFormat="1" applyFont="1" applyFill="1" applyBorder="1" applyAlignment="1">
      <alignment horizontal="right" vertical="center"/>
    </xf>
    <xf numFmtId="0" fontId="8" fillId="10" borderId="2" xfId="0" applyFont="1" applyFill="1" applyBorder="1"/>
    <xf numFmtId="0" fontId="8" fillId="10" borderId="1" xfId="0" applyFont="1" applyFill="1" applyBorder="1" applyAlignment="1">
      <alignment wrapText="1"/>
    </xf>
    <xf numFmtId="165" fontId="6" fillId="8" borderId="1" xfId="1" applyNumberFormat="1" applyFont="1" applyFill="1" applyBorder="1" applyAlignment="1">
      <alignment horizontal="right" vertical="center"/>
    </xf>
    <xf numFmtId="0" fontId="9" fillId="12" borderId="1" xfId="0" applyFont="1" applyFill="1" applyBorder="1"/>
    <xf numFmtId="0" fontId="9" fillId="13" borderId="1" xfId="0" applyFont="1" applyFill="1" applyBorder="1" applyAlignment="1">
      <alignment horizontal="center" vertical="center"/>
    </xf>
    <xf numFmtId="2" fontId="9" fillId="13" borderId="1" xfId="0" applyNumberFormat="1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wrapText="1"/>
    </xf>
    <xf numFmtId="0" fontId="0" fillId="0" borderId="0" xfId="0" quotePrefix="1"/>
    <xf numFmtId="0" fontId="0" fillId="0" borderId="0" xfId="0" applyAlignment="1">
      <alignment horizontal="right"/>
    </xf>
    <xf numFmtId="2" fontId="6" fillId="8" borderId="1" xfId="0" applyNumberFormat="1" applyFont="1" applyFill="1" applyBorder="1" applyAlignment="1">
      <alignment horizontal="center" vertical="top"/>
    </xf>
    <xf numFmtId="2" fontId="7" fillId="9" borderId="1" xfId="0" applyNumberFormat="1" applyFont="1" applyFill="1" applyBorder="1" applyAlignment="1">
      <alignment horizontal="right" vertical="center"/>
    </xf>
    <xf numFmtId="2" fontId="9" fillId="0" borderId="1" xfId="0" applyNumberFormat="1" applyFont="1" applyBorder="1" applyAlignment="1">
      <alignment horizontal="center" vertical="top"/>
    </xf>
    <xf numFmtId="2" fontId="9" fillId="11" borderId="1" xfId="0" applyNumberFormat="1" applyFont="1" applyFill="1" applyBorder="1" applyAlignment="1">
      <alignment horizontal="right"/>
    </xf>
    <xf numFmtId="2" fontId="6" fillId="8" borderId="1" xfId="0" applyNumberFormat="1" applyFont="1" applyFill="1" applyBorder="1" applyAlignment="1">
      <alignment horizontal="right" vertical="center"/>
    </xf>
    <xf numFmtId="2" fontId="9" fillId="13" borderId="1" xfId="0" applyNumberFormat="1" applyFont="1" applyFill="1" applyBorder="1" applyAlignment="1">
      <alignment horizontal="center" vertical="top"/>
    </xf>
    <xf numFmtId="2" fontId="6" fillId="8" borderId="1" xfId="0" applyNumberFormat="1" applyFont="1" applyFill="1" applyBorder="1" applyAlignment="1">
      <alignment horizontal="center" vertical="center"/>
    </xf>
    <xf numFmtId="2" fontId="6" fillId="8" borderId="1" xfId="1" applyNumberFormat="1" applyFont="1" applyFill="1" applyBorder="1" applyAlignment="1">
      <alignment horizontal="right" vertical="center"/>
    </xf>
    <xf numFmtId="2" fontId="2" fillId="0" borderId="1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textRotation="90" wrapText="1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textRotation="90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wrapText="1"/>
    </xf>
    <xf numFmtId="0" fontId="10" fillId="0" borderId="5" xfId="0" applyNumberFormat="1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5" xfId="0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F9572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0</xdr:row>
      <xdr:rowOff>152400</xdr:rowOff>
    </xdr:from>
    <xdr:to>
      <xdr:col>10</xdr:col>
      <xdr:colOff>9525</xdr:colOff>
      <xdr:row>0</xdr:row>
      <xdr:rowOff>1266825</xdr:rowOff>
    </xdr:to>
    <xdr:sp macro="" textlink="">
      <xdr:nvSpPr>
        <xdr:cNvPr id="2" name="AutoShape 7"/>
        <xdr:cNvSpPr>
          <a:spLocks noChangeArrowheads="1"/>
        </xdr:cNvSpPr>
      </xdr:nvSpPr>
      <xdr:spPr bwMode="auto">
        <a:xfrm>
          <a:off x="4029075" y="314325"/>
          <a:ext cx="1390650" cy="1114425"/>
        </a:xfrm>
        <a:custGeom>
          <a:avLst/>
          <a:gdLst>
            <a:gd name="T0" fmla="*/ 2147483647 w 21600"/>
            <a:gd name="T1" fmla="*/ 1483253323 h 21600"/>
            <a:gd name="T2" fmla="*/ 2147483647 w 21600"/>
            <a:gd name="T3" fmla="*/ 2147483647 h 21600"/>
            <a:gd name="T4" fmla="*/ 720535421 w 21600"/>
            <a:gd name="T5" fmla="*/ 1483253323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4500 w 21600"/>
            <a:gd name="T13" fmla="*/ 4500 h 21600"/>
            <a:gd name="T14" fmla="*/ 17100 w 21600"/>
            <a:gd name="T15" fmla="*/ 171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1F8FE"/>
        </a:solidFill>
        <a:ln w="9525">
          <a:solidFill>
            <a:srgbClr val="455F85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57150</xdr:colOff>
      <xdr:row>0</xdr:row>
      <xdr:rowOff>638175</xdr:rowOff>
    </xdr:from>
    <xdr:to>
      <xdr:col>8</xdr:col>
      <xdr:colOff>76200</xdr:colOff>
      <xdr:row>0</xdr:row>
      <xdr:rowOff>1752600</xdr:rowOff>
    </xdr:to>
    <xdr:sp macro="" textlink="">
      <xdr:nvSpPr>
        <xdr:cNvPr id="3" name="AutoShape 5"/>
        <xdr:cNvSpPr>
          <a:spLocks noChangeArrowheads="1"/>
        </xdr:cNvSpPr>
      </xdr:nvSpPr>
      <xdr:spPr bwMode="auto">
        <a:xfrm>
          <a:off x="3181350" y="800100"/>
          <a:ext cx="1390650" cy="1114425"/>
        </a:xfrm>
        <a:custGeom>
          <a:avLst/>
          <a:gdLst>
            <a:gd name="T0" fmla="*/ 2147483647 w 21600"/>
            <a:gd name="T1" fmla="*/ 1483253323 h 21600"/>
            <a:gd name="T2" fmla="*/ 2147483647 w 21600"/>
            <a:gd name="T3" fmla="*/ 2147483647 h 21600"/>
            <a:gd name="T4" fmla="*/ 720535421 w 21600"/>
            <a:gd name="T5" fmla="*/ 1483253323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4500 w 21600"/>
            <a:gd name="T13" fmla="*/ 4500 h 21600"/>
            <a:gd name="T14" fmla="*/ 17100 w 21600"/>
            <a:gd name="T15" fmla="*/ 171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noFill/>
        <a:ln w="9525">
          <a:solidFill>
            <a:srgbClr val="455F85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47625</xdr:colOff>
      <xdr:row>0</xdr:row>
      <xdr:rowOff>419100</xdr:rowOff>
    </xdr:from>
    <xdr:to>
      <xdr:col>8</xdr:col>
      <xdr:colOff>19050</xdr:colOff>
      <xdr:row>0</xdr:row>
      <xdr:rowOff>1562100</xdr:rowOff>
    </xdr:to>
    <xdr:sp macro="" textlink="">
      <xdr:nvSpPr>
        <xdr:cNvPr id="4" name="AutoShape 4"/>
        <xdr:cNvSpPr>
          <a:spLocks noChangeArrowheads="1"/>
        </xdr:cNvSpPr>
      </xdr:nvSpPr>
      <xdr:spPr bwMode="auto">
        <a:xfrm>
          <a:off x="4086225" y="581025"/>
          <a:ext cx="428625" cy="1143000"/>
        </a:xfrm>
        <a:prstGeom prst="can">
          <a:avLst>
            <a:gd name="adj" fmla="val 26667"/>
          </a:avLst>
        </a:prstGeom>
        <a:solidFill>
          <a:srgbClr val="F1F8FE"/>
        </a:solidFill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5</xdr:col>
      <xdr:colOff>57150</xdr:colOff>
      <xdr:row>0</xdr:row>
      <xdr:rowOff>142875</xdr:rowOff>
    </xdr:from>
    <xdr:to>
      <xdr:col>6</xdr:col>
      <xdr:colOff>438150</xdr:colOff>
      <xdr:row>0</xdr:row>
      <xdr:rowOff>628650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 flipV="1">
          <a:off x="3181350" y="304800"/>
          <a:ext cx="838200" cy="485775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8</xdr:col>
      <xdr:colOff>85725</xdr:colOff>
      <xdr:row>0</xdr:row>
      <xdr:rowOff>152400</xdr:rowOff>
    </xdr:from>
    <xdr:to>
      <xdr:col>10</xdr:col>
      <xdr:colOff>9525</xdr:colOff>
      <xdr:row>0</xdr:row>
      <xdr:rowOff>638175</xdr:rowOff>
    </xdr:to>
    <xdr:sp macro="" textlink="">
      <xdr:nvSpPr>
        <xdr:cNvPr id="6" name="Line 8"/>
        <xdr:cNvSpPr>
          <a:spLocks noChangeShapeType="1"/>
        </xdr:cNvSpPr>
      </xdr:nvSpPr>
      <xdr:spPr bwMode="auto">
        <a:xfrm flipV="1">
          <a:off x="4581525" y="314325"/>
          <a:ext cx="838200" cy="485775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7</xdr:col>
      <xdr:colOff>190500</xdr:colOff>
      <xdr:row>0</xdr:row>
      <xdr:rowOff>1266825</xdr:rowOff>
    </xdr:from>
    <xdr:to>
      <xdr:col>9</xdr:col>
      <xdr:colOff>123825</xdr:colOff>
      <xdr:row>0</xdr:row>
      <xdr:rowOff>1743075</xdr:rowOff>
    </xdr:to>
    <xdr:sp macro="" textlink="">
      <xdr:nvSpPr>
        <xdr:cNvPr id="7" name="Line 9"/>
        <xdr:cNvSpPr>
          <a:spLocks noChangeShapeType="1"/>
        </xdr:cNvSpPr>
      </xdr:nvSpPr>
      <xdr:spPr bwMode="auto">
        <a:xfrm flipV="1">
          <a:off x="4229100" y="1428750"/>
          <a:ext cx="847725" cy="47625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5</xdr:col>
      <xdr:colOff>400050</xdr:colOff>
      <xdr:row>0</xdr:row>
      <xdr:rowOff>1257300</xdr:rowOff>
    </xdr:from>
    <xdr:to>
      <xdr:col>7</xdr:col>
      <xdr:colOff>323850</xdr:colOff>
      <xdr:row>0</xdr:row>
      <xdr:rowOff>1743075</xdr:rowOff>
    </xdr:to>
    <xdr:sp macro="" textlink="">
      <xdr:nvSpPr>
        <xdr:cNvPr id="8" name="Line 10"/>
        <xdr:cNvSpPr>
          <a:spLocks noChangeShapeType="1"/>
        </xdr:cNvSpPr>
      </xdr:nvSpPr>
      <xdr:spPr bwMode="auto">
        <a:xfrm flipV="1">
          <a:off x="3524250" y="1419225"/>
          <a:ext cx="838200" cy="485775"/>
        </a:xfrm>
        <a:prstGeom prst="line">
          <a:avLst/>
        </a:prstGeom>
        <a:noFill/>
        <a:ln w="9525">
          <a:solidFill>
            <a:srgbClr val="455F85"/>
          </a:solidFill>
          <a:prstDash val="dash"/>
          <a:round/>
          <a:headEnd/>
          <a:tailEnd/>
        </a:ln>
      </xdr:spPr>
    </xdr:sp>
    <xdr:clientData/>
  </xdr:twoCellAnchor>
  <xdr:twoCellAnchor>
    <xdr:from>
      <xdr:col>7</xdr:col>
      <xdr:colOff>85725</xdr:colOff>
      <xdr:row>0</xdr:row>
      <xdr:rowOff>438150</xdr:rowOff>
    </xdr:from>
    <xdr:to>
      <xdr:col>7</xdr:col>
      <xdr:colOff>342900</xdr:colOff>
      <xdr:row>0</xdr:row>
      <xdr:rowOff>1257300</xdr:rowOff>
    </xdr:to>
    <xdr:sp macro="" textlink="">
      <xdr:nvSpPr>
        <xdr:cNvPr id="9" name="Line 11"/>
        <xdr:cNvSpPr>
          <a:spLocks noChangeShapeType="1"/>
        </xdr:cNvSpPr>
      </xdr:nvSpPr>
      <xdr:spPr bwMode="auto">
        <a:xfrm>
          <a:off x="4124325" y="600075"/>
          <a:ext cx="257175" cy="819150"/>
        </a:xfrm>
        <a:prstGeom prst="line">
          <a:avLst/>
        </a:prstGeom>
        <a:noFill/>
        <a:ln w="9525">
          <a:solidFill>
            <a:srgbClr val="455F85"/>
          </a:solidFill>
          <a:prstDash val="dash"/>
          <a:round/>
          <a:headEnd/>
          <a:tailEnd/>
        </a:ln>
      </xdr:spPr>
    </xdr:sp>
    <xdr:clientData/>
  </xdr:twoCellAnchor>
  <xdr:twoCellAnchor>
    <xdr:from>
      <xdr:col>7</xdr:col>
      <xdr:colOff>104775</xdr:colOff>
      <xdr:row>0</xdr:row>
      <xdr:rowOff>638175</xdr:rowOff>
    </xdr:from>
    <xdr:to>
      <xdr:col>8</xdr:col>
      <xdr:colOff>0</xdr:colOff>
      <xdr:row>0</xdr:row>
      <xdr:rowOff>638175</xdr:rowOff>
    </xdr:to>
    <xdr:sp macro="" textlink="">
      <xdr:nvSpPr>
        <xdr:cNvPr id="10" name="Line 12"/>
        <xdr:cNvSpPr>
          <a:spLocks noChangeShapeType="1"/>
        </xdr:cNvSpPr>
      </xdr:nvSpPr>
      <xdr:spPr bwMode="auto">
        <a:xfrm>
          <a:off x="4143375" y="800100"/>
          <a:ext cx="352425" cy="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7</xdr:col>
      <xdr:colOff>247650</xdr:colOff>
      <xdr:row>0</xdr:row>
      <xdr:rowOff>647700</xdr:rowOff>
    </xdr:from>
    <xdr:to>
      <xdr:col>8</xdr:col>
      <xdr:colOff>76200</xdr:colOff>
      <xdr:row>0</xdr:row>
      <xdr:rowOff>1581150</xdr:rowOff>
    </xdr:to>
    <xdr:sp macro="" textlink="">
      <xdr:nvSpPr>
        <xdr:cNvPr id="11" name="Line 13"/>
        <xdr:cNvSpPr>
          <a:spLocks noChangeShapeType="1"/>
        </xdr:cNvSpPr>
      </xdr:nvSpPr>
      <xdr:spPr bwMode="auto">
        <a:xfrm flipV="1">
          <a:off x="4286250" y="809625"/>
          <a:ext cx="285750" cy="93345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8</xdr:col>
      <xdr:colOff>19050</xdr:colOff>
      <xdr:row>0</xdr:row>
      <xdr:rowOff>609600</xdr:rowOff>
    </xdr:from>
    <xdr:to>
      <xdr:col>8</xdr:col>
      <xdr:colOff>95250</xdr:colOff>
      <xdr:row>0</xdr:row>
      <xdr:rowOff>647700</xdr:rowOff>
    </xdr:to>
    <xdr:sp macro="" textlink="">
      <xdr:nvSpPr>
        <xdr:cNvPr id="12" name="Line 14"/>
        <xdr:cNvSpPr>
          <a:spLocks noChangeShapeType="1"/>
        </xdr:cNvSpPr>
      </xdr:nvSpPr>
      <xdr:spPr bwMode="auto">
        <a:xfrm flipH="1">
          <a:off x="4514850" y="771525"/>
          <a:ext cx="76200" cy="3810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7</xdr:col>
      <xdr:colOff>352425</xdr:colOff>
      <xdr:row>0</xdr:row>
      <xdr:rowOff>1257300</xdr:rowOff>
    </xdr:from>
    <xdr:to>
      <xdr:col>8</xdr:col>
      <xdr:colOff>95250</xdr:colOff>
      <xdr:row>0</xdr:row>
      <xdr:rowOff>1257300</xdr:rowOff>
    </xdr:to>
    <xdr:sp macro="" textlink="">
      <xdr:nvSpPr>
        <xdr:cNvPr id="13" name="Line 15"/>
        <xdr:cNvSpPr>
          <a:spLocks noChangeShapeType="1"/>
        </xdr:cNvSpPr>
      </xdr:nvSpPr>
      <xdr:spPr bwMode="auto">
        <a:xfrm flipH="1">
          <a:off x="4391025" y="1419225"/>
          <a:ext cx="200025" cy="0"/>
        </a:xfrm>
        <a:prstGeom prst="line">
          <a:avLst/>
        </a:prstGeom>
        <a:noFill/>
        <a:ln w="9525">
          <a:solidFill>
            <a:srgbClr val="455F85"/>
          </a:solidFill>
          <a:prstDash val="dash"/>
          <a:round/>
          <a:headEnd/>
          <a:tailEnd/>
        </a:ln>
      </xdr:spPr>
    </xdr:sp>
    <xdr:clientData/>
  </xdr:twoCellAnchor>
  <xdr:twoCellAnchor>
    <xdr:from>
      <xdr:col>7</xdr:col>
      <xdr:colOff>57150</xdr:colOff>
      <xdr:row>0</xdr:row>
      <xdr:rowOff>466725</xdr:rowOff>
    </xdr:from>
    <xdr:to>
      <xdr:col>8</xdr:col>
      <xdr:colOff>9525</xdr:colOff>
      <xdr:row>0</xdr:row>
      <xdr:rowOff>466725</xdr:rowOff>
    </xdr:to>
    <xdr:sp macro="" textlink="">
      <xdr:nvSpPr>
        <xdr:cNvPr id="14" name="Line 16"/>
        <xdr:cNvSpPr>
          <a:spLocks noChangeShapeType="1"/>
        </xdr:cNvSpPr>
      </xdr:nvSpPr>
      <xdr:spPr bwMode="auto">
        <a:xfrm>
          <a:off x="4095750" y="628650"/>
          <a:ext cx="409575" cy="0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10</xdr:col>
      <xdr:colOff>314325</xdr:colOff>
      <xdr:row>0</xdr:row>
      <xdr:rowOff>76200</xdr:rowOff>
    </xdr:from>
    <xdr:to>
      <xdr:col>12</xdr:col>
      <xdr:colOff>66675</xdr:colOff>
      <xdr:row>0</xdr:row>
      <xdr:rowOff>247650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5724525" y="238125"/>
          <a:ext cx="666750" cy="171450"/>
        </a:xfrm>
        <a:prstGeom prst="borderCallout2">
          <a:avLst>
            <a:gd name="adj1" fmla="val 66667"/>
            <a:gd name="adj2" fmla="val -11431"/>
            <a:gd name="adj3" fmla="val 66667"/>
            <a:gd name="adj4" fmla="val -122856"/>
            <a:gd name="adj5" fmla="val 222222"/>
            <a:gd name="adj6" fmla="val -211431"/>
          </a:avLst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455F85"/>
              </a:solidFill>
              <a:latin typeface="Arial Cyr"/>
            </a:rPr>
            <a:t>d </a:t>
          </a:r>
          <a:r>
            <a:rPr lang="ru-RU" sz="1000" b="0" i="0" strike="noStrike">
              <a:solidFill>
                <a:srgbClr val="455F85"/>
              </a:solidFill>
              <a:latin typeface="Arial Cyr"/>
            </a:rPr>
            <a:t>колодца</a:t>
          </a:r>
        </a:p>
      </xdr:txBody>
    </xdr:sp>
    <xdr:clientData/>
  </xdr:twoCellAnchor>
  <xdr:twoCellAnchor>
    <xdr:from>
      <xdr:col>6</xdr:col>
      <xdr:colOff>419100</xdr:colOff>
      <xdr:row>0</xdr:row>
      <xdr:rowOff>495300</xdr:rowOff>
    </xdr:from>
    <xdr:to>
      <xdr:col>6</xdr:col>
      <xdr:colOff>419100</xdr:colOff>
      <xdr:row>0</xdr:row>
      <xdr:rowOff>1504950</xdr:rowOff>
    </xdr:to>
    <xdr:sp macro="" textlink="">
      <xdr:nvSpPr>
        <xdr:cNvPr id="16" name="Line 18"/>
        <xdr:cNvSpPr>
          <a:spLocks noChangeShapeType="1"/>
        </xdr:cNvSpPr>
      </xdr:nvSpPr>
      <xdr:spPr bwMode="auto">
        <a:xfrm flipV="1">
          <a:off x="4000500" y="657225"/>
          <a:ext cx="0" cy="1009650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</xdr:col>
      <xdr:colOff>333375</xdr:colOff>
      <xdr:row>0</xdr:row>
      <xdr:rowOff>942975</xdr:rowOff>
    </xdr:from>
    <xdr:to>
      <xdr:col>4</xdr:col>
      <xdr:colOff>257175</xdr:colOff>
      <xdr:row>0</xdr:row>
      <xdr:rowOff>1114425</xdr:rowOff>
    </xdr:to>
    <xdr:sp macro="" textlink="">
      <xdr:nvSpPr>
        <xdr:cNvPr id="17" name="AutoShape 19"/>
        <xdr:cNvSpPr>
          <a:spLocks/>
        </xdr:cNvSpPr>
      </xdr:nvSpPr>
      <xdr:spPr bwMode="auto">
        <a:xfrm>
          <a:off x="2085975" y="1104900"/>
          <a:ext cx="838200" cy="171450"/>
        </a:xfrm>
        <a:prstGeom prst="borderCallout2">
          <a:avLst>
            <a:gd name="adj1" fmla="val 66667"/>
            <a:gd name="adj2" fmla="val 109093"/>
            <a:gd name="adj3" fmla="val 66667"/>
            <a:gd name="adj4" fmla="val 175000"/>
            <a:gd name="adj5" fmla="val -116667"/>
            <a:gd name="adj6" fmla="val 228407"/>
          </a:avLst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455F85"/>
              </a:solidFill>
              <a:latin typeface="Arial Cyr"/>
            </a:rPr>
            <a:t>h </a:t>
          </a:r>
          <a:r>
            <a:rPr lang="ru-RU" sz="1000" b="0" i="0" strike="noStrike">
              <a:solidFill>
                <a:srgbClr val="455F85"/>
              </a:solidFill>
              <a:latin typeface="Arial Cyr"/>
            </a:rPr>
            <a:t>заложения</a:t>
          </a:r>
        </a:p>
      </xdr:txBody>
    </xdr:sp>
    <xdr:clientData/>
  </xdr:twoCellAnchor>
  <xdr:twoCellAnchor>
    <xdr:from>
      <xdr:col>5</xdr:col>
      <xdr:colOff>419100</xdr:colOff>
      <xdr:row>0</xdr:row>
      <xdr:rowOff>114300</xdr:rowOff>
    </xdr:from>
    <xdr:to>
      <xdr:col>5</xdr:col>
      <xdr:colOff>419100</xdr:colOff>
      <xdr:row>0</xdr:row>
      <xdr:rowOff>1733550</xdr:rowOff>
    </xdr:to>
    <xdr:sp macro="" textlink="">
      <xdr:nvSpPr>
        <xdr:cNvPr id="18" name="Line 20"/>
        <xdr:cNvSpPr>
          <a:spLocks noChangeShapeType="1"/>
        </xdr:cNvSpPr>
      </xdr:nvSpPr>
      <xdr:spPr bwMode="auto">
        <a:xfrm flipV="1">
          <a:off x="3543300" y="276225"/>
          <a:ext cx="0" cy="1619250"/>
        </a:xfrm>
        <a:prstGeom prst="line">
          <a:avLst/>
        </a:prstGeom>
        <a:noFill/>
        <a:ln w="9525">
          <a:solidFill>
            <a:srgbClr val="455F85"/>
          </a:solidFill>
          <a:prstDash val="dashDot"/>
          <a:round/>
          <a:headEnd/>
          <a:tailEnd/>
        </a:ln>
      </xdr:spPr>
    </xdr:sp>
    <xdr:clientData/>
  </xdr:twoCellAnchor>
  <xdr:twoCellAnchor>
    <xdr:from>
      <xdr:col>5</xdr:col>
      <xdr:colOff>228600</xdr:colOff>
      <xdr:row>0</xdr:row>
      <xdr:rowOff>1123950</xdr:rowOff>
    </xdr:from>
    <xdr:to>
      <xdr:col>5</xdr:col>
      <xdr:colOff>409575</xdr:colOff>
      <xdr:row>0</xdr:row>
      <xdr:rowOff>1200150</xdr:rowOff>
    </xdr:to>
    <xdr:sp macro="" textlink="">
      <xdr:nvSpPr>
        <xdr:cNvPr id="19" name="Line 21"/>
        <xdr:cNvSpPr>
          <a:spLocks noChangeShapeType="1"/>
        </xdr:cNvSpPr>
      </xdr:nvSpPr>
      <xdr:spPr bwMode="auto">
        <a:xfrm flipV="1">
          <a:off x="3352800" y="1285875"/>
          <a:ext cx="180975" cy="76200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</xdr:col>
      <xdr:colOff>381000</xdr:colOff>
      <xdr:row>0</xdr:row>
      <xdr:rowOff>1847850</xdr:rowOff>
    </xdr:from>
    <xdr:to>
      <xdr:col>7</xdr:col>
      <xdr:colOff>428625</xdr:colOff>
      <xdr:row>0</xdr:row>
      <xdr:rowOff>2019300</xdr:rowOff>
    </xdr:to>
    <xdr:sp macro="" textlink="">
      <xdr:nvSpPr>
        <xdr:cNvPr id="20" name="AutoShape 22"/>
        <xdr:cNvSpPr>
          <a:spLocks/>
        </xdr:cNvSpPr>
      </xdr:nvSpPr>
      <xdr:spPr bwMode="auto">
        <a:xfrm>
          <a:off x="3962400" y="2009775"/>
          <a:ext cx="504825" cy="171450"/>
        </a:xfrm>
        <a:prstGeom prst="borderCallout2">
          <a:avLst>
            <a:gd name="adj1" fmla="val 66667"/>
            <a:gd name="adj2" fmla="val -15093"/>
            <a:gd name="adj3" fmla="val 66667"/>
            <a:gd name="adj4" fmla="val -62264"/>
            <a:gd name="adj5" fmla="val -394444"/>
            <a:gd name="adj6" fmla="val -101889"/>
          </a:avLst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455F85"/>
              </a:solidFill>
              <a:latin typeface="Arial Cyr"/>
            </a:rPr>
            <a:t>Откосы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981075</xdr:colOff>
      <xdr:row>1</xdr:row>
      <xdr:rowOff>390525</xdr:rowOff>
    </xdr:from>
    <xdr:to>
      <xdr:col>6</xdr:col>
      <xdr:colOff>560295</xdr:colOff>
      <xdr:row>1</xdr:row>
      <xdr:rowOff>1704975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981075" y="581025"/>
          <a:ext cx="4106396" cy="1314450"/>
        </a:xfrm>
        <a:custGeom>
          <a:avLst/>
          <a:gdLst>
            <a:gd name="T0" fmla="*/ 2147483647 w 21600"/>
            <a:gd name="T1" fmla="*/ 2147483647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4500 w 21600"/>
            <a:gd name="T13" fmla="*/ 4500 h 21600"/>
            <a:gd name="T14" fmla="*/ 17100 w 21600"/>
            <a:gd name="T15" fmla="*/ 171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1F8FE"/>
        </a:solidFill>
        <a:ln w="9525">
          <a:solidFill>
            <a:srgbClr val="455F85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361950</xdr:colOff>
      <xdr:row>1</xdr:row>
      <xdr:rowOff>390525</xdr:rowOff>
    </xdr:from>
    <xdr:to>
      <xdr:col>4</xdr:col>
      <xdr:colOff>304800</xdr:colOff>
      <xdr:row>1</xdr:row>
      <xdr:rowOff>1552575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085975" y="552450"/>
          <a:ext cx="857250" cy="1162050"/>
        </a:xfrm>
        <a:prstGeom prst="rect">
          <a:avLst/>
        </a:prstGeom>
        <a:solidFill>
          <a:srgbClr val="C0C0C0"/>
        </a:solidFill>
        <a:ln w="9525">
          <a:solidFill>
            <a:srgbClr val="455F85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409575</xdr:colOff>
      <xdr:row>0</xdr:row>
      <xdr:rowOff>134471</xdr:rowOff>
    </xdr:from>
    <xdr:to>
      <xdr:col>4</xdr:col>
      <xdr:colOff>285750</xdr:colOff>
      <xdr:row>1</xdr:row>
      <xdr:rowOff>313765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516281" y="134471"/>
          <a:ext cx="1086410" cy="369794"/>
        </a:xfrm>
        <a:prstGeom prst="rect">
          <a:avLst/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1000" b="0" i="0" strike="noStrike">
              <a:solidFill>
                <a:srgbClr val="455F85"/>
              </a:solidFill>
              <a:latin typeface="Arial Cyr"/>
            </a:rPr>
            <a:t>Вид спереди</a:t>
          </a:r>
        </a:p>
      </xdr:txBody>
    </xdr:sp>
    <xdr:clientData/>
  </xdr:twoCellAnchor>
  <xdr:twoCellAnchor>
    <xdr:from>
      <xdr:col>7</xdr:col>
      <xdr:colOff>152400</xdr:colOff>
      <xdr:row>1</xdr:row>
      <xdr:rowOff>285750</xdr:rowOff>
    </xdr:from>
    <xdr:to>
      <xdr:col>8</xdr:col>
      <xdr:colOff>438150</xdr:colOff>
      <xdr:row>1</xdr:row>
      <xdr:rowOff>485775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162425" y="447675"/>
          <a:ext cx="742950" cy="200025"/>
        </a:xfrm>
        <a:prstGeom prst="rect">
          <a:avLst/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1000" b="0" i="0" strike="noStrike">
              <a:solidFill>
                <a:srgbClr val="455F85"/>
              </a:solidFill>
              <a:latin typeface="Arial Cyr"/>
            </a:rPr>
            <a:t>Угол откоса</a:t>
          </a:r>
        </a:p>
      </xdr:txBody>
    </xdr:sp>
    <xdr:clientData/>
  </xdr:twoCellAnchor>
  <xdr:twoCellAnchor>
    <xdr:from>
      <xdr:col>4</xdr:col>
      <xdr:colOff>304800</xdr:colOff>
      <xdr:row>1</xdr:row>
      <xdr:rowOff>1781175</xdr:rowOff>
    </xdr:from>
    <xdr:to>
      <xdr:col>4</xdr:col>
      <xdr:colOff>304800</xdr:colOff>
      <xdr:row>1</xdr:row>
      <xdr:rowOff>2009775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>
          <a:off x="2943225" y="1943100"/>
          <a:ext cx="0" cy="22860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5</xdr:col>
      <xdr:colOff>161925</xdr:colOff>
      <xdr:row>1</xdr:row>
      <xdr:rowOff>1752600</xdr:rowOff>
    </xdr:from>
    <xdr:to>
      <xdr:col>5</xdr:col>
      <xdr:colOff>161925</xdr:colOff>
      <xdr:row>1</xdr:row>
      <xdr:rowOff>1990725</xdr:rowOff>
    </xdr:to>
    <xdr:sp macro="" textlink="">
      <xdr:nvSpPr>
        <xdr:cNvPr id="16" name="Line 15"/>
        <xdr:cNvSpPr>
          <a:spLocks noChangeShapeType="1"/>
        </xdr:cNvSpPr>
      </xdr:nvSpPr>
      <xdr:spPr bwMode="auto">
        <a:xfrm>
          <a:off x="3257550" y="1914525"/>
          <a:ext cx="0" cy="238125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4</xdr:col>
      <xdr:colOff>304800</xdr:colOff>
      <xdr:row>1</xdr:row>
      <xdr:rowOff>2000250</xdr:rowOff>
    </xdr:from>
    <xdr:to>
      <xdr:col>5</xdr:col>
      <xdr:colOff>161925</xdr:colOff>
      <xdr:row>1</xdr:row>
      <xdr:rowOff>2000250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>
          <a:off x="2943225" y="2162175"/>
          <a:ext cx="314325" cy="0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5</xdr:col>
      <xdr:colOff>342900</xdr:colOff>
      <xdr:row>1</xdr:row>
      <xdr:rowOff>2143125</xdr:rowOff>
    </xdr:from>
    <xdr:to>
      <xdr:col>7</xdr:col>
      <xdr:colOff>438150</xdr:colOff>
      <xdr:row>1</xdr:row>
      <xdr:rowOff>2352675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3438525" y="2305050"/>
          <a:ext cx="1009650" cy="209550"/>
        </a:xfrm>
        <a:prstGeom prst="rect">
          <a:avLst/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455F85"/>
              </a:solidFill>
              <a:latin typeface="Arial Cyr"/>
            </a:rPr>
            <a:t>b </a:t>
          </a:r>
          <a:r>
            <a:rPr lang="ru-RU" sz="1000" b="0" i="0" strike="noStrike">
              <a:solidFill>
                <a:srgbClr val="455F85"/>
              </a:solidFill>
              <a:latin typeface="Arial Cyr"/>
            </a:rPr>
            <a:t>рабочей зоны</a:t>
          </a:r>
        </a:p>
      </xdr:txBody>
    </xdr:sp>
    <xdr:clientData/>
  </xdr:twoCellAnchor>
  <xdr:twoCellAnchor>
    <xdr:from>
      <xdr:col>5</xdr:col>
      <xdr:colOff>0</xdr:colOff>
      <xdr:row>1</xdr:row>
      <xdr:rowOff>2000250</xdr:rowOff>
    </xdr:from>
    <xdr:to>
      <xdr:col>5</xdr:col>
      <xdr:colOff>323850</xdr:colOff>
      <xdr:row>1</xdr:row>
      <xdr:rowOff>2247900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3095625" y="2162175"/>
          <a:ext cx="323850" cy="24765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4</xdr:col>
      <xdr:colOff>304800</xdr:colOff>
      <xdr:row>1</xdr:row>
      <xdr:rowOff>1781175</xdr:rowOff>
    </xdr:from>
    <xdr:to>
      <xdr:col>4</xdr:col>
      <xdr:colOff>304800</xdr:colOff>
      <xdr:row>1</xdr:row>
      <xdr:rowOff>2009775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2943225" y="1943100"/>
          <a:ext cx="0" cy="22860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2</xdr:col>
      <xdr:colOff>361950</xdr:colOff>
      <xdr:row>1</xdr:row>
      <xdr:rowOff>1790700</xdr:rowOff>
    </xdr:from>
    <xdr:to>
      <xdr:col>2</xdr:col>
      <xdr:colOff>361950</xdr:colOff>
      <xdr:row>1</xdr:row>
      <xdr:rowOff>2019300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2085975" y="1952625"/>
          <a:ext cx="0" cy="22860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2</xdr:col>
      <xdr:colOff>352425</xdr:colOff>
      <xdr:row>1</xdr:row>
      <xdr:rowOff>2000250</xdr:rowOff>
    </xdr:from>
    <xdr:to>
      <xdr:col>4</xdr:col>
      <xdr:colOff>295275</xdr:colOff>
      <xdr:row>1</xdr:row>
      <xdr:rowOff>2000250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2076450" y="2162175"/>
          <a:ext cx="857250" cy="0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971550</xdr:colOff>
      <xdr:row>1</xdr:row>
      <xdr:rowOff>2114550</xdr:rowOff>
    </xdr:from>
    <xdr:to>
      <xdr:col>2</xdr:col>
      <xdr:colOff>257175</xdr:colOff>
      <xdr:row>1</xdr:row>
      <xdr:rowOff>2333625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971550" y="2276475"/>
          <a:ext cx="1009650" cy="219075"/>
        </a:xfrm>
        <a:prstGeom prst="rect">
          <a:avLst/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1000" b="0" i="0" strike="noStrike">
              <a:solidFill>
                <a:srgbClr val="455F85"/>
              </a:solidFill>
              <a:latin typeface="Arial Cyr"/>
            </a:rPr>
            <a:t>а колодца</a:t>
          </a:r>
        </a:p>
      </xdr:txBody>
    </xdr:sp>
    <xdr:clientData/>
  </xdr:twoCellAnchor>
  <xdr:twoCellAnchor>
    <xdr:from>
      <xdr:col>2</xdr:col>
      <xdr:colOff>247650</xdr:colOff>
      <xdr:row>1</xdr:row>
      <xdr:rowOff>2009775</xdr:rowOff>
    </xdr:from>
    <xdr:to>
      <xdr:col>3</xdr:col>
      <xdr:colOff>190500</xdr:colOff>
      <xdr:row>1</xdr:row>
      <xdr:rowOff>2219325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 flipH="1">
          <a:off x="1971675" y="2171700"/>
          <a:ext cx="400050" cy="20955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0</xdr:col>
      <xdr:colOff>933450</xdr:colOff>
      <xdr:row>1</xdr:row>
      <xdr:rowOff>400050</xdr:rowOff>
    </xdr:from>
    <xdr:to>
      <xdr:col>0</xdr:col>
      <xdr:colOff>933450</xdr:colOff>
      <xdr:row>1</xdr:row>
      <xdr:rowOff>1724025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933450" y="561975"/>
          <a:ext cx="0" cy="1323975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95250</xdr:colOff>
      <xdr:row>1</xdr:row>
      <xdr:rowOff>971550</xdr:rowOff>
    </xdr:from>
    <xdr:to>
      <xdr:col>0</xdr:col>
      <xdr:colOff>885825</xdr:colOff>
      <xdr:row>1</xdr:row>
      <xdr:rowOff>1143000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95250" y="1133475"/>
          <a:ext cx="790575" cy="171450"/>
        </a:xfrm>
        <a:prstGeom prst="rect">
          <a:avLst/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455F85"/>
              </a:solidFill>
              <a:latin typeface="Arial Cyr"/>
            </a:rPr>
            <a:t>h </a:t>
          </a:r>
          <a:r>
            <a:rPr lang="ru-RU" sz="1000" b="0" i="0" strike="noStrike">
              <a:solidFill>
                <a:srgbClr val="455F85"/>
              </a:solidFill>
              <a:latin typeface="Arial Cyr"/>
            </a:rPr>
            <a:t>заложения</a:t>
          </a:r>
        </a:p>
      </xdr:txBody>
    </xdr:sp>
    <xdr:clientData/>
  </xdr:twoCellAnchor>
  <xdr:twoCellAnchor>
    <xdr:from>
      <xdr:col>1</xdr:col>
      <xdr:colOff>381000</xdr:colOff>
      <xdr:row>1</xdr:row>
      <xdr:rowOff>1552575</xdr:rowOff>
    </xdr:from>
    <xdr:to>
      <xdr:col>5</xdr:col>
      <xdr:colOff>247650</xdr:colOff>
      <xdr:row>1</xdr:row>
      <xdr:rowOff>1704975</xdr:rowOff>
    </xdr:to>
    <xdr:sp macro="" textlink="">
      <xdr:nvSpPr>
        <xdr:cNvPr id="32" name="AutoShape 31"/>
        <xdr:cNvSpPr>
          <a:spLocks noChangeArrowheads="1"/>
        </xdr:cNvSpPr>
      </xdr:nvSpPr>
      <xdr:spPr bwMode="auto">
        <a:xfrm>
          <a:off x="1647825" y="1714500"/>
          <a:ext cx="1695450" cy="152400"/>
        </a:xfrm>
        <a:custGeom>
          <a:avLst/>
          <a:gdLst>
            <a:gd name="T0" fmla="*/ 2147483647 w 21600"/>
            <a:gd name="T1" fmla="*/ 3793300 h 21600"/>
            <a:gd name="T2" fmla="*/ 2147483647 w 21600"/>
            <a:gd name="T3" fmla="*/ 7586607 h 21600"/>
            <a:gd name="T4" fmla="*/ 261146851 w 21600"/>
            <a:gd name="T5" fmla="*/ 3793300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2340 w 21600"/>
            <a:gd name="T13" fmla="*/ 2340 h 21600"/>
            <a:gd name="T14" fmla="*/ 19260 w 21600"/>
            <a:gd name="T15" fmla="*/ 1926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1080" y="21600"/>
              </a:lnTo>
              <a:lnTo>
                <a:pt x="20520" y="21600"/>
              </a:lnTo>
              <a:lnTo>
                <a:pt x="21600" y="0"/>
              </a:lnTo>
              <a:close/>
            </a:path>
          </a:pathLst>
        </a:cu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455543</xdr:colOff>
      <xdr:row>1</xdr:row>
      <xdr:rowOff>1590676</xdr:rowOff>
    </xdr:from>
    <xdr:to>
      <xdr:col>14</xdr:col>
      <xdr:colOff>408454</xdr:colOff>
      <xdr:row>1</xdr:row>
      <xdr:rowOff>2244588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 flipH="1">
          <a:off x="9317934" y="1781176"/>
          <a:ext cx="565824" cy="653912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1588</xdr:colOff>
      <xdr:row>1</xdr:row>
      <xdr:rowOff>173935</xdr:rowOff>
    </xdr:to>
    <xdr:cxnSp macro="">
      <xdr:nvCxnSpPr>
        <xdr:cNvPr id="53" name="Прямая соединительная линия 52"/>
        <xdr:cNvCxnSpPr/>
      </xdr:nvCxnSpPr>
      <xdr:spPr>
        <a:xfrm rot="5400000">
          <a:off x="-181424" y="181424"/>
          <a:ext cx="36443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0</xdr:row>
      <xdr:rowOff>152400</xdr:rowOff>
    </xdr:from>
    <xdr:to>
      <xdr:col>0</xdr:col>
      <xdr:colOff>153988</xdr:colOff>
      <xdr:row>1</xdr:row>
      <xdr:rowOff>326335</xdr:rowOff>
    </xdr:to>
    <xdr:cxnSp macro="">
      <xdr:nvCxnSpPr>
        <xdr:cNvPr id="55" name="Прямая соединительная линия 54"/>
        <xdr:cNvCxnSpPr/>
      </xdr:nvCxnSpPr>
      <xdr:spPr>
        <a:xfrm rot="5400000">
          <a:off x="-29024" y="333824"/>
          <a:ext cx="36443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0</xdr:row>
      <xdr:rowOff>145676</xdr:rowOff>
    </xdr:from>
    <xdr:to>
      <xdr:col>14</xdr:col>
      <xdr:colOff>549089</xdr:colOff>
      <xdr:row>1</xdr:row>
      <xdr:rowOff>2823882</xdr:rowOff>
    </xdr:to>
    <xdr:grpSp>
      <xdr:nvGrpSpPr>
        <xdr:cNvPr id="62" name="Группа 61"/>
        <xdr:cNvGrpSpPr/>
      </xdr:nvGrpSpPr>
      <xdr:grpSpPr>
        <a:xfrm>
          <a:off x="6342529" y="145676"/>
          <a:ext cx="3574678" cy="2868706"/>
          <a:chOff x="6410739" y="145676"/>
          <a:chExt cx="3613654" cy="2868706"/>
        </a:xfrm>
      </xdr:grpSpPr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8439978" y="145676"/>
            <a:ext cx="1102001" cy="358589"/>
          </a:xfrm>
          <a:prstGeom prst="rect">
            <a:avLst/>
          </a:prstGeom>
          <a:solidFill>
            <a:srgbClr val="FFFF99"/>
          </a:solidFill>
          <a:ln w="9525">
            <a:solidFill>
              <a:srgbClr val="455F85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ru-RU" sz="1000" b="0" i="0" strike="noStrike">
                <a:solidFill>
                  <a:srgbClr val="455F85"/>
                </a:solidFill>
                <a:latin typeface="Arial Cyr"/>
              </a:rPr>
              <a:t>Вид сбоку</a:t>
            </a:r>
          </a:p>
        </xdr:txBody>
      </xdr:sp>
      <xdr:grpSp>
        <xdr:nvGrpSpPr>
          <xdr:cNvPr id="61" name="Группа 60"/>
          <xdr:cNvGrpSpPr/>
        </xdr:nvGrpSpPr>
        <xdr:grpSpPr>
          <a:xfrm>
            <a:off x="6410739" y="552450"/>
            <a:ext cx="3613654" cy="2461932"/>
            <a:chOff x="6410739" y="552450"/>
            <a:chExt cx="3613654" cy="2461932"/>
          </a:xfrm>
        </xdr:grpSpPr>
        <xdr:sp macro="" textlink="">
          <xdr:nvSpPr>
            <xdr:cNvPr id="28" name="Text Box 27"/>
            <xdr:cNvSpPr txBox="1">
              <a:spLocks noChangeArrowheads="1"/>
            </xdr:cNvSpPr>
          </xdr:nvSpPr>
          <xdr:spPr bwMode="auto">
            <a:xfrm>
              <a:off x="6892592" y="2266950"/>
              <a:ext cx="945679" cy="433668"/>
            </a:xfrm>
            <a:prstGeom prst="rect">
              <a:avLst/>
            </a:prstGeom>
            <a:solidFill>
              <a:srgbClr val="FFFF99"/>
            </a:solidFill>
            <a:ln w="9525">
              <a:solidFill>
                <a:srgbClr val="455F85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strike="noStrike">
                  <a:solidFill>
                    <a:srgbClr val="455F85"/>
                  </a:solidFill>
                  <a:latin typeface="Arial Cyr"/>
                </a:rPr>
                <a:t>b </a:t>
              </a:r>
              <a:r>
                <a:rPr lang="ru-RU" sz="1000" b="0" i="0" strike="noStrike">
                  <a:solidFill>
                    <a:srgbClr val="455F85"/>
                  </a:solidFill>
                  <a:latin typeface="Arial Cyr"/>
                </a:rPr>
                <a:t>колодца</a:t>
              </a:r>
            </a:p>
          </xdr:txBody>
        </xdr:sp>
        <xdr:grpSp>
          <xdr:nvGrpSpPr>
            <xdr:cNvPr id="60" name="Группа 59"/>
            <xdr:cNvGrpSpPr/>
          </xdr:nvGrpSpPr>
          <xdr:grpSpPr>
            <a:xfrm>
              <a:off x="6410739" y="552450"/>
              <a:ext cx="3613654" cy="2461932"/>
              <a:chOff x="6410739" y="552450"/>
              <a:chExt cx="3613654" cy="2461932"/>
            </a:xfrm>
          </xdr:grpSpPr>
          <xdr:sp macro="" textlink="">
            <xdr:nvSpPr>
              <xdr:cNvPr id="4" name="AutoShape 3"/>
              <xdr:cNvSpPr>
                <a:spLocks noChangeArrowheads="1"/>
              </xdr:cNvSpPr>
            </xdr:nvSpPr>
            <xdr:spPr bwMode="auto">
              <a:xfrm>
                <a:off x="6610765" y="571500"/>
                <a:ext cx="3413628" cy="1314450"/>
              </a:xfrm>
              <a:custGeom>
                <a:avLst/>
                <a:gdLst>
                  <a:gd name="T0" fmla="*/ 2147483647 w 21600"/>
                  <a:gd name="T1" fmla="*/ 2147483647 h 21600"/>
                  <a:gd name="T2" fmla="*/ 2147483647 w 21600"/>
                  <a:gd name="T3" fmla="*/ 2147483647 h 21600"/>
                  <a:gd name="T4" fmla="*/ 2147483647 w 21600"/>
                  <a:gd name="T5" fmla="*/ 2147483647 h 21600"/>
                  <a:gd name="T6" fmla="*/ 2147483647 w 21600"/>
                  <a:gd name="T7" fmla="*/ 0 h 21600"/>
                  <a:gd name="T8" fmla="*/ 0 60000 65536"/>
                  <a:gd name="T9" fmla="*/ 0 60000 65536"/>
                  <a:gd name="T10" fmla="*/ 0 60000 65536"/>
                  <a:gd name="T11" fmla="*/ 0 60000 65536"/>
                  <a:gd name="T12" fmla="*/ 4500 w 21600"/>
                  <a:gd name="T13" fmla="*/ 4500 h 21600"/>
                  <a:gd name="T14" fmla="*/ 17100 w 21600"/>
                  <a:gd name="T15" fmla="*/ 17100 h 21600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T12" t="T13" r="T14" b="T15"/>
                <a:pathLst>
                  <a:path w="21600" h="21600">
                    <a:moveTo>
                      <a:pt x="0" y="0"/>
                    </a:moveTo>
                    <a:lnTo>
                      <a:pt x="5400" y="21600"/>
                    </a:lnTo>
                    <a:lnTo>
                      <a:pt x="16200" y="21600"/>
                    </a:lnTo>
                    <a:lnTo>
                      <a:pt x="21600" y="0"/>
                    </a:lnTo>
                    <a:close/>
                  </a:path>
                </a:pathLst>
              </a:custGeom>
              <a:solidFill>
                <a:srgbClr val="F1F8FE"/>
              </a:solidFill>
              <a:ln w="9525">
                <a:solidFill>
                  <a:srgbClr val="455F85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5" name="Rectangle 4"/>
              <xdr:cNvSpPr>
                <a:spLocks noChangeArrowheads="1"/>
              </xdr:cNvSpPr>
            </xdr:nvSpPr>
            <xdr:spPr bwMode="auto">
              <a:xfrm>
                <a:off x="7715007" y="571500"/>
                <a:ext cx="1061148" cy="1162050"/>
              </a:xfrm>
              <a:prstGeom prst="rect">
                <a:avLst/>
              </a:prstGeom>
              <a:solidFill>
                <a:srgbClr val="C0C0C0"/>
              </a:solidFill>
              <a:ln w="9525">
                <a:solidFill>
                  <a:srgbClr val="455F85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8" name="Line 7"/>
              <xdr:cNvSpPr>
                <a:spLocks noChangeShapeType="1"/>
              </xdr:cNvSpPr>
            </xdr:nvSpPr>
            <xdr:spPr bwMode="auto">
              <a:xfrm>
                <a:off x="6601239" y="571500"/>
                <a:ext cx="0" cy="1314450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prstDash val="dash"/>
                <a:round/>
                <a:headEnd/>
                <a:tailEnd/>
              </a:ln>
            </xdr:spPr>
          </xdr:sp>
          <xdr:sp macro="" textlink="">
            <xdr:nvSpPr>
              <xdr:cNvPr id="9" name="Line 8"/>
              <xdr:cNvSpPr>
                <a:spLocks noChangeShapeType="1"/>
              </xdr:cNvSpPr>
            </xdr:nvSpPr>
            <xdr:spPr bwMode="auto">
              <a:xfrm flipH="1">
                <a:off x="6610764" y="1885950"/>
                <a:ext cx="1121051" cy="0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prstDash val="dash"/>
                <a:round/>
                <a:headEnd/>
                <a:tailEnd/>
              </a:ln>
            </xdr:spPr>
          </xdr:sp>
          <xdr:sp macro="" textlink="">
            <xdr:nvSpPr>
              <xdr:cNvPr id="10" name="Line 9"/>
              <xdr:cNvSpPr>
                <a:spLocks noChangeShapeType="1"/>
              </xdr:cNvSpPr>
            </xdr:nvSpPr>
            <xdr:spPr bwMode="auto">
              <a:xfrm flipH="1">
                <a:off x="6782214" y="742950"/>
                <a:ext cx="327163" cy="95250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round/>
                <a:headEnd/>
                <a:tailEnd type="triangle" w="med" len="med"/>
              </a:ln>
            </xdr:spPr>
          </xdr:sp>
          <xdr:sp macro="" textlink="">
            <xdr:nvSpPr>
              <xdr:cNvPr id="11" name="Line 10"/>
              <xdr:cNvSpPr>
                <a:spLocks noChangeShapeType="1"/>
              </xdr:cNvSpPr>
            </xdr:nvSpPr>
            <xdr:spPr bwMode="auto">
              <a:xfrm flipV="1">
                <a:off x="6410739" y="942975"/>
                <a:ext cx="200025" cy="114300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round/>
                <a:headEnd/>
                <a:tailEnd type="triangle" w="med" len="med"/>
              </a:ln>
            </xdr:spPr>
          </xdr:sp>
          <xdr:sp macro="" textlink="">
            <xdr:nvSpPr>
              <xdr:cNvPr id="13" name="Line 12"/>
              <xdr:cNvSpPr>
                <a:spLocks noChangeShapeType="1"/>
              </xdr:cNvSpPr>
            </xdr:nvSpPr>
            <xdr:spPr bwMode="auto">
              <a:xfrm>
                <a:off x="6410739" y="552450"/>
                <a:ext cx="228600" cy="352425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4" name="Line 13"/>
              <xdr:cNvSpPr>
                <a:spLocks noChangeShapeType="1"/>
              </xdr:cNvSpPr>
            </xdr:nvSpPr>
            <xdr:spPr bwMode="auto">
              <a:xfrm flipV="1">
                <a:off x="6620289" y="828675"/>
                <a:ext cx="171450" cy="104775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9" name="Line 28"/>
              <xdr:cNvSpPr>
                <a:spLocks noChangeShapeType="1"/>
              </xdr:cNvSpPr>
            </xdr:nvSpPr>
            <xdr:spPr bwMode="auto">
              <a:xfrm flipH="1">
                <a:off x="7838271" y="2084294"/>
                <a:ext cx="523266" cy="414618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" name="AutoShape 32"/>
              <xdr:cNvSpPr>
                <a:spLocks noChangeArrowheads="1"/>
              </xdr:cNvSpPr>
            </xdr:nvSpPr>
            <xdr:spPr bwMode="auto">
              <a:xfrm>
                <a:off x="7371035" y="1714500"/>
                <a:ext cx="1917180" cy="187138"/>
              </a:xfrm>
              <a:custGeom>
                <a:avLst/>
                <a:gdLst>
                  <a:gd name="T0" fmla="*/ 2147483647 w 21600"/>
                  <a:gd name="T1" fmla="*/ 3793300 h 21600"/>
                  <a:gd name="T2" fmla="*/ 2147483647 w 21600"/>
                  <a:gd name="T3" fmla="*/ 7586607 h 21600"/>
                  <a:gd name="T4" fmla="*/ 398926025 w 21600"/>
                  <a:gd name="T5" fmla="*/ 3793300 h 21600"/>
                  <a:gd name="T6" fmla="*/ 2147483647 w 21600"/>
                  <a:gd name="T7" fmla="*/ 0 h 21600"/>
                  <a:gd name="T8" fmla="*/ 0 60000 65536"/>
                  <a:gd name="T9" fmla="*/ 0 60000 65536"/>
                  <a:gd name="T10" fmla="*/ 0 60000 65536"/>
                  <a:gd name="T11" fmla="*/ 0 60000 65536"/>
                  <a:gd name="T12" fmla="*/ 2340 w 21600"/>
                  <a:gd name="T13" fmla="*/ 2340 h 21600"/>
                  <a:gd name="T14" fmla="*/ 19260 w 21600"/>
                  <a:gd name="T15" fmla="*/ 19260 h 21600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T12" t="T13" r="T14" b="T15"/>
                <a:pathLst>
                  <a:path w="21600" h="21600">
                    <a:moveTo>
                      <a:pt x="0" y="0"/>
                    </a:moveTo>
                    <a:lnTo>
                      <a:pt x="1080" y="21600"/>
                    </a:lnTo>
                    <a:lnTo>
                      <a:pt x="20520" y="21600"/>
                    </a:lnTo>
                    <a:lnTo>
                      <a:pt x="21600" y="0"/>
                    </a:lnTo>
                    <a:close/>
                  </a:path>
                </a:pathLst>
              </a:custGeom>
              <a:solidFill>
                <a:srgbClr val="FFFF99"/>
              </a:solidFill>
              <a:ln w="9525">
                <a:solidFill>
                  <a:srgbClr val="455F85"/>
                </a:solidFill>
                <a:miter lim="800000"/>
                <a:headEnd/>
                <a:tailEnd/>
              </a:ln>
            </xdr:spPr>
          </xdr:sp>
          <xdr:grpSp>
            <xdr:nvGrpSpPr>
              <xdr:cNvPr id="48" name="Группа 47"/>
              <xdr:cNvGrpSpPr/>
            </xdr:nvGrpSpPr>
            <xdr:grpSpPr>
              <a:xfrm>
                <a:off x="8507213" y="1504950"/>
                <a:ext cx="1395595" cy="1509432"/>
                <a:chOff x="8507213" y="1504950"/>
                <a:chExt cx="1395595" cy="1509432"/>
              </a:xfrm>
            </xdr:grpSpPr>
            <xdr:grpSp>
              <xdr:nvGrpSpPr>
                <xdr:cNvPr id="47" name="Группа 46"/>
                <xdr:cNvGrpSpPr/>
              </xdr:nvGrpSpPr>
              <xdr:grpSpPr>
                <a:xfrm>
                  <a:off x="8507213" y="1504950"/>
                  <a:ext cx="1395595" cy="1509432"/>
                  <a:chOff x="8507213" y="1504950"/>
                  <a:chExt cx="1395595" cy="1509432"/>
                </a:xfrm>
              </xdr:grpSpPr>
              <xdr:sp macro="" textlink="">
                <xdr:nvSpPr>
                  <xdr:cNvPr id="37" name="Text Box 36"/>
                  <xdr:cNvSpPr txBox="1">
                    <a:spLocks noChangeArrowheads="1"/>
                  </xdr:cNvSpPr>
                </xdr:nvSpPr>
                <xdr:spPr bwMode="auto">
                  <a:xfrm>
                    <a:off x="8507213" y="2437840"/>
                    <a:ext cx="1136179" cy="576542"/>
                  </a:xfrm>
                  <a:prstGeom prst="rect">
                    <a:avLst/>
                  </a:prstGeom>
                  <a:solidFill>
                    <a:srgbClr val="FFFF99"/>
                  </a:solidFill>
                  <a:ln w="9525">
                    <a:solidFill>
                      <a:srgbClr val="455F85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2860" rIns="27432" bIns="22860" anchor="ctr" upright="1"/>
                  <a:lstStyle/>
                  <a:p>
                    <a:pPr algn="ctr" rtl="0">
                      <a:defRPr sz="1000"/>
                    </a:pPr>
                    <a:r>
                      <a:rPr lang="en-US" sz="1000" b="0" i="0" strike="noStrike">
                        <a:solidFill>
                          <a:srgbClr val="455F85"/>
                        </a:solidFill>
                        <a:latin typeface="Arial Cyr"/>
                      </a:rPr>
                      <a:t>h </a:t>
                    </a:r>
                    <a:r>
                      <a:rPr lang="ru-RU" sz="1000" b="0" i="0" strike="noStrike">
                        <a:solidFill>
                          <a:srgbClr val="455F85"/>
                        </a:solidFill>
                        <a:latin typeface="Arial Cyr"/>
                      </a:rPr>
                      <a:t>пес. основания</a:t>
                    </a:r>
                  </a:p>
                </xdr:txBody>
              </xdr:sp>
              <xdr:sp macro="" textlink="">
                <xdr:nvSpPr>
                  <xdr:cNvPr id="34" name="Line 33"/>
                  <xdr:cNvSpPr>
                    <a:spLocks noChangeShapeType="1"/>
                  </xdr:cNvSpPr>
                </xdr:nvSpPr>
                <xdr:spPr bwMode="auto">
                  <a:xfrm>
                    <a:off x="9289895" y="1724025"/>
                    <a:ext cx="612913" cy="0"/>
                  </a:xfrm>
                  <a:prstGeom prst="line">
                    <a:avLst/>
                  </a:prstGeom>
                  <a:noFill/>
                  <a:ln w="9525">
                    <a:solidFill>
                      <a:srgbClr val="455F85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5" name="Line 34"/>
                  <xdr:cNvSpPr>
                    <a:spLocks noChangeShapeType="1"/>
                  </xdr:cNvSpPr>
                </xdr:nvSpPr>
                <xdr:spPr bwMode="auto">
                  <a:xfrm>
                    <a:off x="9289895" y="1876425"/>
                    <a:ext cx="612913" cy="0"/>
                  </a:xfrm>
                  <a:prstGeom prst="line">
                    <a:avLst/>
                  </a:prstGeom>
                  <a:noFill/>
                  <a:ln w="9525">
                    <a:solidFill>
                      <a:srgbClr val="455F85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6" name="Line 35"/>
                  <xdr:cNvSpPr>
                    <a:spLocks noChangeShapeType="1"/>
                  </xdr:cNvSpPr>
                </xdr:nvSpPr>
                <xdr:spPr bwMode="auto">
                  <a:xfrm flipV="1">
                    <a:off x="9883758" y="1876425"/>
                    <a:ext cx="0" cy="228600"/>
                  </a:xfrm>
                  <a:prstGeom prst="line">
                    <a:avLst/>
                  </a:prstGeom>
                  <a:noFill/>
                  <a:ln w="9525">
                    <a:solidFill>
                      <a:srgbClr val="455F85"/>
                    </a:solidFill>
                    <a:round/>
                    <a:headEnd/>
                    <a:tailEnd type="triangle" w="med" len="med"/>
                  </a:ln>
                </xdr:spPr>
              </xdr:sp>
              <xdr:sp macro="" textlink="">
                <xdr:nvSpPr>
                  <xdr:cNvPr id="39" name="Line 38"/>
                  <xdr:cNvSpPr>
                    <a:spLocks noChangeShapeType="1"/>
                  </xdr:cNvSpPr>
                </xdr:nvSpPr>
                <xdr:spPr bwMode="auto">
                  <a:xfrm>
                    <a:off x="9883758" y="1504950"/>
                    <a:ext cx="0" cy="200025"/>
                  </a:xfrm>
                  <a:prstGeom prst="line">
                    <a:avLst/>
                  </a:prstGeom>
                  <a:noFill/>
                  <a:ln w="9525">
                    <a:solidFill>
                      <a:srgbClr val="455F85"/>
                    </a:solidFill>
                    <a:round/>
                    <a:headEnd/>
                    <a:tailEnd type="triangle" w="med" len="med"/>
                  </a:ln>
                </xdr:spPr>
              </xdr:sp>
            </xdr:grpSp>
            <xdr:cxnSp macro="">
              <xdr:nvCxnSpPr>
                <xdr:cNvPr id="44" name="Прямая соединительная линия 43"/>
                <xdr:cNvCxnSpPr>
                  <a:stCxn id="39" idx="1"/>
                  <a:endCxn id="36" idx="1"/>
                </xdr:cNvCxnSpPr>
              </xdr:nvCxnSpPr>
              <xdr:spPr>
                <a:xfrm rot="16200000" flipH="1">
                  <a:off x="9798033" y="1790700"/>
                  <a:ext cx="171450" cy="158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cxnSp macro="">
            <xdr:nvCxnSpPr>
              <xdr:cNvPr id="50" name="Прямая соединительная линия 49"/>
              <xdr:cNvCxnSpPr/>
            </xdr:nvCxnSpPr>
            <xdr:spPr>
              <a:xfrm rot="5400000">
                <a:off x="8597349" y="1905000"/>
                <a:ext cx="364435" cy="158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4" name="Прямая соединительная линия 53"/>
              <xdr:cNvCxnSpPr/>
            </xdr:nvCxnSpPr>
            <xdr:spPr>
              <a:xfrm rot="5400000">
                <a:off x="7528893" y="1905002"/>
                <a:ext cx="364435" cy="158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7" name="Прямая со стрелкой 56"/>
              <xdr:cNvCxnSpPr/>
            </xdr:nvCxnSpPr>
            <xdr:spPr>
              <a:xfrm>
                <a:off x="7711109" y="2087217"/>
                <a:ext cx="1076739" cy="1588"/>
              </a:xfrm>
              <a:prstGeom prst="straightConnector1">
                <a:avLst/>
              </a:prstGeom>
              <a:ln>
                <a:headEnd type="arrow"/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81"/>
  <sheetViews>
    <sheetView workbookViewId="0">
      <selection activeCell="E26" sqref="A1:XFD1048576"/>
    </sheetView>
  </sheetViews>
  <sheetFormatPr defaultRowHeight="15"/>
  <cols>
    <col min="1" max="1" width="5.140625" customWidth="1"/>
    <col min="2" max="2" width="14.42578125" customWidth="1"/>
    <col min="3" max="3" width="17.5703125" customWidth="1"/>
    <col min="4" max="4" width="15.7109375" customWidth="1"/>
    <col min="8" max="8" width="7.28515625" customWidth="1"/>
    <col min="9" max="9" width="13.140625" customWidth="1"/>
    <col min="10" max="10" width="17.5703125" customWidth="1"/>
  </cols>
  <sheetData>
    <row r="3" spans="1:10" ht="30">
      <c r="A3" s="2" t="s">
        <v>0</v>
      </c>
      <c r="B3" s="2" t="s">
        <v>1</v>
      </c>
      <c r="C3" s="2" t="s">
        <v>2</v>
      </c>
      <c r="H3" s="2" t="s">
        <v>0</v>
      </c>
      <c r="I3" s="2" t="s">
        <v>1</v>
      </c>
      <c r="J3" s="2" t="s">
        <v>2</v>
      </c>
    </row>
    <row r="4" spans="1:10">
      <c r="A4" s="2">
        <v>1</v>
      </c>
      <c r="B4" s="2" t="s">
        <v>3</v>
      </c>
      <c r="C4" s="46">
        <v>0.05</v>
      </c>
      <c r="H4" s="2">
        <v>1</v>
      </c>
      <c r="I4" s="2" t="s">
        <v>112</v>
      </c>
      <c r="J4" s="46">
        <v>0.9</v>
      </c>
    </row>
    <row r="5" spans="1:10">
      <c r="A5" s="2">
        <v>2</v>
      </c>
      <c r="B5" s="2" t="s">
        <v>4</v>
      </c>
      <c r="C5" s="46">
        <v>0.15</v>
      </c>
      <c r="H5" s="2">
        <v>2</v>
      </c>
      <c r="I5" s="2" t="s">
        <v>113</v>
      </c>
      <c r="J5" s="46">
        <v>1.05</v>
      </c>
    </row>
    <row r="6" spans="1:10">
      <c r="A6" s="2">
        <v>3</v>
      </c>
      <c r="B6" s="2" t="s">
        <v>5</v>
      </c>
      <c r="C6" s="46">
        <v>0.08</v>
      </c>
      <c r="H6" s="2">
        <v>3</v>
      </c>
      <c r="I6" s="2" t="s">
        <v>114</v>
      </c>
      <c r="J6" s="46">
        <v>1.2</v>
      </c>
    </row>
    <row r="7" spans="1:10">
      <c r="A7" s="2">
        <v>4</v>
      </c>
      <c r="B7" s="2" t="s">
        <v>6</v>
      </c>
      <c r="C7" s="46">
        <v>0.16</v>
      </c>
      <c r="H7" s="2">
        <v>4</v>
      </c>
      <c r="I7" s="2" t="s">
        <v>115</v>
      </c>
      <c r="J7" s="46">
        <v>1.08</v>
      </c>
    </row>
    <row r="8" spans="1:10">
      <c r="A8" s="2">
        <v>5</v>
      </c>
      <c r="B8" s="2" t="s">
        <v>7</v>
      </c>
      <c r="C8" s="46">
        <v>0.24</v>
      </c>
      <c r="H8" s="2">
        <v>5</v>
      </c>
      <c r="I8" s="2" t="s">
        <v>116</v>
      </c>
      <c r="J8" s="46">
        <v>1.58</v>
      </c>
    </row>
    <row r="9" spans="1:10">
      <c r="A9" s="2">
        <v>6</v>
      </c>
      <c r="B9" s="2" t="s">
        <v>8</v>
      </c>
      <c r="C9" s="46">
        <v>0.2</v>
      </c>
      <c r="H9" s="2">
        <v>6</v>
      </c>
      <c r="I9" s="2" t="s">
        <v>117</v>
      </c>
      <c r="J9" s="46">
        <v>1.8</v>
      </c>
    </row>
    <row r="10" spans="1:10">
      <c r="A10" s="2">
        <v>7</v>
      </c>
      <c r="B10" s="2" t="s">
        <v>9</v>
      </c>
      <c r="C10" s="46">
        <v>0.26500000000000001</v>
      </c>
      <c r="H10" s="2">
        <v>7</v>
      </c>
      <c r="I10" s="2" t="s">
        <v>118</v>
      </c>
      <c r="J10" s="46">
        <v>2.02</v>
      </c>
    </row>
    <row r="11" spans="1:10">
      <c r="A11" s="2">
        <v>8</v>
      </c>
      <c r="B11" s="2" t="s">
        <v>10</v>
      </c>
      <c r="C11" s="46">
        <v>0.4</v>
      </c>
      <c r="H11" s="2">
        <v>8</v>
      </c>
      <c r="I11" s="2" t="s">
        <v>119</v>
      </c>
      <c r="J11" s="46">
        <v>2.25</v>
      </c>
    </row>
    <row r="12" spans="1:10">
      <c r="A12" s="2">
        <v>9</v>
      </c>
      <c r="B12" s="2" t="s">
        <v>11</v>
      </c>
      <c r="C12" s="46">
        <v>0.80400000000000005</v>
      </c>
      <c r="H12" s="2">
        <v>9</v>
      </c>
      <c r="I12" s="2" t="s">
        <v>120</v>
      </c>
      <c r="J12" s="46">
        <v>1.84</v>
      </c>
    </row>
    <row r="13" spans="1:10">
      <c r="A13" s="2">
        <v>10</v>
      </c>
      <c r="B13" s="2" t="s">
        <v>12</v>
      </c>
      <c r="C13" s="46">
        <v>0.39</v>
      </c>
      <c r="H13" s="2">
        <v>10</v>
      </c>
      <c r="I13" s="2" t="s">
        <v>121</v>
      </c>
      <c r="J13" s="46">
        <v>2.1</v>
      </c>
    </row>
    <row r="14" spans="1:10">
      <c r="A14" s="2">
        <v>11</v>
      </c>
      <c r="B14" s="2" t="s">
        <v>13</v>
      </c>
      <c r="C14" s="46">
        <v>0.59</v>
      </c>
      <c r="H14" s="2">
        <v>11</v>
      </c>
      <c r="I14" s="2" t="s">
        <v>122</v>
      </c>
      <c r="J14" s="46">
        <v>2.36</v>
      </c>
    </row>
    <row r="15" spans="1:10">
      <c r="A15" s="2">
        <v>12</v>
      </c>
      <c r="B15" s="2" t="s">
        <v>14</v>
      </c>
      <c r="C15" s="46">
        <v>0.48</v>
      </c>
      <c r="H15" s="2">
        <v>12</v>
      </c>
      <c r="I15" s="2" t="s">
        <v>123</v>
      </c>
      <c r="J15" s="46">
        <v>2.63</v>
      </c>
    </row>
    <row r="16" spans="1:10">
      <c r="A16" s="2">
        <v>13</v>
      </c>
      <c r="B16" s="2" t="s">
        <v>15</v>
      </c>
      <c r="C16" s="46">
        <v>0.3</v>
      </c>
      <c r="H16" s="2">
        <v>13</v>
      </c>
      <c r="I16" s="2" t="s">
        <v>124</v>
      </c>
      <c r="J16" s="46">
        <v>2.4</v>
      </c>
    </row>
    <row r="17" spans="1:10">
      <c r="A17" s="2">
        <v>14</v>
      </c>
      <c r="B17" s="2" t="s">
        <v>16</v>
      </c>
      <c r="C17" s="46">
        <v>0.97</v>
      </c>
      <c r="H17" s="2">
        <v>14</v>
      </c>
      <c r="I17" s="2" t="s">
        <v>125</v>
      </c>
      <c r="J17" s="46">
        <v>2.7</v>
      </c>
    </row>
    <row r="18" spans="1:10">
      <c r="A18" s="2">
        <v>15</v>
      </c>
      <c r="B18" s="2" t="s">
        <v>17</v>
      </c>
      <c r="C18" s="46">
        <v>0.22</v>
      </c>
      <c r="H18" s="2">
        <v>15</v>
      </c>
      <c r="I18" s="2" t="s">
        <v>126</v>
      </c>
      <c r="J18" s="46">
        <v>3</v>
      </c>
    </row>
    <row r="19" spans="1:10">
      <c r="A19" s="2">
        <v>16</v>
      </c>
      <c r="B19" s="2" t="s">
        <v>18</v>
      </c>
      <c r="C19" s="46">
        <v>0.46</v>
      </c>
      <c r="H19" s="2">
        <v>16</v>
      </c>
      <c r="I19" s="2" t="s">
        <v>127</v>
      </c>
      <c r="J19" s="46">
        <v>3.04</v>
      </c>
    </row>
    <row r="20" spans="1:10">
      <c r="A20" s="2">
        <v>17</v>
      </c>
      <c r="B20" s="2" t="s">
        <v>19</v>
      </c>
      <c r="C20" s="46">
        <v>0.28000000000000003</v>
      </c>
      <c r="H20" s="2">
        <v>17</v>
      </c>
      <c r="I20" s="2" t="s">
        <v>128</v>
      </c>
      <c r="J20" s="46">
        <v>3.38</v>
      </c>
    </row>
    <row r="21" spans="1:10">
      <c r="A21" s="2">
        <v>18</v>
      </c>
      <c r="B21" s="2" t="s">
        <v>20</v>
      </c>
      <c r="C21" s="46">
        <v>0.35</v>
      </c>
      <c r="H21" s="2">
        <v>18</v>
      </c>
      <c r="I21" s="2" t="s">
        <v>129</v>
      </c>
      <c r="J21" s="46">
        <v>0.28999999999999998</v>
      </c>
    </row>
    <row r="22" spans="1:10">
      <c r="A22" s="2">
        <v>19</v>
      </c>
      <c r="B22" s="2" t="s">
        <v>21</v>
      </c>
      <c r="C22" s="46">
        <v>0.75</v>
      </c>
      <c r="H22" s="2">
        <v>19</v>
      </c>
      <c r="I22" s="2" t="s">
        <v>130</v>
      </c>
      <c r="J22" s="46">
        <v>0.44</v>
      </c>
    </row>
    <row r="23" spans="1:10">
      <c r="A23" s="2">
        <v>20</v>
      </c>
      <c r="B23" s="2" t="s">
        <v>22</v>
      </c>
      <c r="C23" s="46">
        <v>0.67</v>
      </c>
      <c r="H23" s="2">
        <v>20</v>
      </c>
      <c r="I23" s="2" t="s">
        <v>131</v>
      </c>
      <c r="J23" s="46"/>
    </row>
    <row r="24" spans="1:10">
      <c r="A24" s="2">
        <v>21</v>
      </c>
      <c r="B24" s="2" t="s">
        <v>23</v>
      </c>
      <c r="C24" s="46">
        <v>0.87</v>
      </c>
      <c r="H24" s="2">
        <v>21</v>
      </c>
      <c r="I24" s="2" t="s">
        <v>132</v>
      </c>
      <c r="J24" s="46">
        <v>0.57999999999999996</v>
      </c>
    </row>
    <row r="25" spans="1:10">
      <c r="A25" s="2">
        <v>22</v>
      </c>
      <c r="B25" s="2" t="s">
        <v>24</v>
      </c>
      <c r="C25" s="46">
        <v>0.24</v>
      </c>
      <c r="H25" s="2">
        <v>22</v>
      </c>
      <c r="I25" s="2" t="s">
        <v>133</v>
      </c>
      <c r="J25" s="46">
        <v>0.5</v>
      </c>
    </row>
    <row r="26" spans="1:10">
      <c r="A26" s="2">
        <v>23</v>
      </c>
      <c r="B26" s="2" t="s">
        <v>25</v>
      </c>
      <c r="C26" s="46">
        <v>0.22</v>
      </c>
      <c r="H26" s="2">
        <v>23</v>
      </c>
      <c r="I26" s="2" t="s">
        <v>134</v>
      </c>
      <c r="J26" s="46"/>
    </row>
    <row r="27" spans="1:10">
      <c r="A27" s="2">
        <v>24</v>
      </c>
      <c r="B27" s="2" t="s">
        <v>26</v>
      </c>
      <c r="C27" s="46">
        <v>0.32</v>
      </c>
      <c r="H27" s="2">
        <v>24</v>
      </c>
      <c r="I27" s="2" t="s">
        <v>135</v>
      </c>
      <c r="J27" s="46">
        <v>0.77</v>
      </c>
    </row>
    <row r="28" spans="1:10">
      <c r="A28" s="2">
        <v>25</v>
      </c>
      <c r="B28" s="2" t="s">
        <v>27</v>
      </c>
      <c r="C28" s="46">
        <v>0.72</v>
      </c>
      <c r="H28" s="2">
        <v>25</v>
      </c>
      <c r="I28" s="2" t="s">
        <v>136</v>
      </c>
      <c r="J28" s="46">
        <v>0.68</v>
      </c>
    </row>
    <row r="29" spans="1:10">
      <c r="A29" s="2">
        <v>26</v>
      </c>
      <c r="B29" s="2" t="s">
        <v>28</v>
      </c>
      <c r="C29" s="46">
        <v>0.3</v>
      </c>
      <c r="H29" s="2">
        <v>26</v>
      </c>
      <c r="I29" s="2" t="s">
        <v>137</v>
      </c>
      <c r="J29" s="46">
        <v>0.28999999999999998</v>
      </c>
    </row>
    <row r="30" spans="1:10">
      <c r="A30" s="2">
        <v>27</v>
      </c>
      <c r="B30" s="2" t="s">
        <v>29</v>
      </c>
      <c r="C30" s="46">
        <v>0.44</v>
      </c>
      <c r="H30" s="2">
        <v>27</v>
      </c>
      <c r="I30" s="2" t="s">
        <v>138</v>
      </c>
      <c r="J30" s="46">
        <v>0.17</v>
      </c>
    </row>
    <row r="31" spans="1:10">
      <c r="A31" s="2">
        <v>28</v>
      </c>
      <c r="B31" s="2" t="s">
        <v>30</v>
      </c>
      <c r="C31" s="46">
        <v>0.64</v>
      </c>
      <c r="H31" s="2">
        <v>28</v>
      </c>
      <c r="I31" s="2" t="s">
        <v>139</v>
      </c>
      <c r="J31" s="46">
        <v>0.22</v>
      </c>
    </row>
    <row r="32" spans="1:10">
      <c r="A32" s="2">
        <v>29</v>
      </c>
      <c r="B32" s="2" t="s">
        <v>31</v>
      </c>
      <c r="C32" s="46">
        <v>1.02</v>
      </c>
      <c r="H32" s="2">
        <v>29</v>
      </c>
      <c r="I32" s="2" t="s">
        <v>140</v>
      </c>
      <c r="J32" s="46">
        <v>0.28999999999999998</v>
      </c>
    </row>
    <row r="33" spans="1:10">
      <c r="A33" s="2">
        <v>30</v>
      </c>
      <c r="B33" s="2" t="s">
        <v>32</v>
      </c>
      <c r="C33" s="46">
        <v>0.76</v>
      </c>
      <c r="H33" s="2">
        <v>30</v>
      </c>
      <c r="I33" s="2" t="s">
        <v>141</v>
      </c>
      <c r="J33" s="46">
        <v>0.37</v>
      </c>
    </row>
    <row r="34" spans="1:10">
      <c r="A34" s="2">
        <v>31</v>
      </c>
      <c r="B34" s="2" t="s">
        <v>33</v>
      </c>
      <c r="C34" s="46">
        <v>0.1</v>
      </c>
      <c r="H34" s="2">
        <v>31</v>
      </c>
      <c r="I34" s="2" t="s">
        <v>142</v>
      </c>
      <c r="J34" s="46">
        <v>0.5</v>
      </c>
    </row>
    <row r="35" spans="1:10">
      <c r="A35" s="2">
        <v>32</v>
      </c>
      <c r="B35" s="2" t="s">
        <v>34</v>
      </c>
      <c r="C35" s="46">
        <v>0.1</v>
      </c>
      <c r="H35" s="2">
        <v>32</v>
      </c>
      <c r="I35" s="2" t="s">
        <v>143</v>
      </c>
      <c r="J35" s="46">
        <v>0.16</v>
      </c>
    </row>
    <row r="36" spans="1:10">
      <c r="A36" s="2">
        <v>33</v>
      </c>
      <c r="B36" s="2" t="s">
        <v>35</v>
      </c>
      <c r="C36" s="46">
        <v>0.18</v>
      </c>
      <c r="H36" s="2">
        <v>33</v>
      </c>
      <c r="I36" s="2" t="s">
        <v>144</v>
      </c>
      <c r="J36" s="46">
        <v>0.24</v>
      </c>
    </row>
    <row r="37" spans="1:10">
      <c r="A37" s="2">
        <v>34</v>
      </c>
      <c r="B37" s="2" t="s">
        <v>36</v>
      </c>
      <c r="C37" s="46">
        <v>0.18</v>
      </c>
      <c r="H37" s="2">
        <v>34</v>
      </c>
      <c r="I37" s="2" t="s">
        <v>145</v>
      </c>
      <c r="J37" s="46">
        <v>0.11</v>
      </c>
    </row>
    <row r="38" spans="1:10">
      <c r="A38" s="2">
        <v>35</v>
      </c>
      <c r="B38" s="2" t="s">
        <v>37</v>
      </c>
      <c r="C38" s="46">
        <v>0.27</v>
      </c>
      <c r="H38" s="2">
        <v>35</v>
      </c>
      <c r="I38" s="2" t="s">
        <v>146</v>
      </c>
      <c r="J38" s="46">
        <v>0.22</v>
      </c>
    </row>
    <row r="39" spans="1:10">
      <c r="A39" s="2">
        <v>36</v>
      </c>
      <c r="B39" s="2" t="s">
        <v>38</v>
      </c>
      <c r="C39" s="46">
        <v>0.27</v>
      </c>
      <c r="H39" s="2">
        <v>36</v>
      </c>
      <c r="I39" s="2" t="s">
        <v>147</v>
      </c>
      <c r="J39" s="46">
        <v>0.36</v>
      </c>
    </row>
    <row r="40" spans="1:10">
      <c r="A40" s="2">
        <v>37</v>
      </c>
      <c r="B40" s="2" t="s">
        <v>39</v>
      </c>
      <c r="C40" s="46">
        <v>0.27</v>
      </c>
      <c r="H40" s="2">
        <v>37</v>
      </c>
      <c r="I40" s="2" t="s">
        <v>148</v>
      </c>
      <c r="J40" s="46">
        <v>0.61</v>
      </c>
    </row>
    <row r="41" spans="1:10">
      <c r="A41" s="2">
        <v>38</v>
      </c>
      <c r="B41" s="2" t="s">
        <v>40</v>
      </c>
      <c r="C41" s="46">
        <v>0.27</v>
      </c>
      <c r="H41" s="2">
        <v>38</v>
      </c>
      <c r="I41" s="2" t="s">
        <v>149</v>
      </c>
      <c r="J41" s="46">
        <v>0.61</v>
      </c>
    </row>
    <row r="42" spans="1:10">
      <c r="A42" s="2">
        <v>39</v>
      </c>
      <c r="B42" s="2" t="s">
        <v>41</v>
      </c>
      <c r="C42" s="46">
        <v>0.21</v>
      </c>
      <c r="H42" s="2">
        <v>39</v>
      </c>
      <c r="I42" s="2" t="s">
        <v>150</v>
      </c>
      <c r="J42" s="46">
        <v>0.09</v>
      </c>
    </row>
    <row r="43" spans="1:10">
      <c r="A43" s="2">
        <v>40</v>
      </c>
      <c r="B43" s="2" t="s">
        <v>42</v>
      </c>
      <c r="C43" s="46">
        <v>0.21</v>
      </c>
      <c r="H43" s="2">
        <v>40</v>
      </c>
      <c r="I43" s="2" t="s">
        <v>151</v>
      </c>
      <c r="J43" s="46">
        <v>0.19</v>
      </c>
    </row>
    <row r="44" spans="1:10">
      <c r="A44" s="2">
        <v>41</v>
      </c>
      <c r="B44" s="2" t="s">
        <v>43</v>
      </c>
      <c r="C44" s="46">
        <v>0.55000000000000004</v>
      </c>
      <c r="H44" s="2">
        <v>41</v>
      </c>
      <c r="I44" s="2" t="s">
        <v>152</v>
      </c>
      <c r="J44" s="46">
        <v>1.1499999999999999</v>
      </c>
    </row>
    <row r="45" spans="1:10">
      <c r="A45" s="2">
        <v>42</v>
      </c>
      <c r="B45" s="2" t="s">
        <v>44</v>
      </c>
      <c r="C45" s="46">
        <v>0.55000000000000004</v>
      </c>
      <c r="H45" s="2">
        <v>40</v>
      </c>
      <c r="I45" s="2" t="s">
        <v>153</v>
      </c>
      <c r="J45" s="46">
        <v>0.02</v>
      </c>
    </row>
    <row r="46" spans="1:10">
      <c r="A46" s="2">
        <v>43</v>
      </c>
      <c r="B46" s="2" t="s">
        <v>45</v>
      </c>
      <c r="C46" s="46">
        <v>0.48</v>
      </c>
      <c r="H46" s="2">
        <v>41</v>
      </c>
      <c r="I46" s="2" t="s">
        <v>157</v>
      </c>
      <c r="J46" s="46">
        <v>0.32</v>
      </c>
    </row>
    <row r="47" spans="1:10">
      <c r="A47" s="2">
        <v>44</v>
      </c>
      <c r="B47" s="2" t="s">
        <v>46</v>
      </c>
      <c r="C47" s="46">
        <v>0.48</v>
      </c>
      <c r="H47" s="2">
        <v>42</v>
      </c>
      <c r="I47" s="2" t="s">
        <v>154</v>
      </c>
      <c r="J47" s="46">
        <v>0.85</v>
      </c>
    </row>
    <row r="48" spans="1:10">
      <c r="A48" s="2">
        <v>45</v>
      </c>
      <c r="B48" s="2" t="s">
        <v>47</v>
      </c>
      <c r="C48" s="46">
        <v>0.51</v>
      </c>
      <c r="H48" s="2">
        <v>43</v>
      </c>
      <c r="I48" s="2" t="s">
        <v>158</v>
      </c>
      <c r="J48" s="46">
        <v>0.99</v>
      </c>
    </row>
    <row r="49" spans="1:10">
      <c r="A49" s="2">
        <v>46</v>
      </c>
      <c r="B49" s="2" t="s">
        <v>48</v>
      </c>
      <c r="C49" s="46">
        <v>0.96</v>
      </c>
      <c r="H49" s="2">
        <v>44</v>
      </c>
      <c r="I49" s="2" t="s">
        <v>155</v>
      </c>
      <c r="J49" s="46">
        <v>0.05</v>
      </c>
    </row>
    <row r="50" spans="1:10">
      <c r="A50" s="2">
        <v>47</v>
      </c>
      <c r="B50" s="2" t="s">
        <v>49</v>
      </c>
      <c r="C50" s="46">
        <v>0.92</v>
      </c>
      <c r="H50" s="2">
        <v>45</v>
      </c>
      <c r="I50" s="2" t="s">
        <v>156</v>
      </c>
      <c r="J50" s="46">
        <v>0.15</v>
      </c>
    </row>
    <row r="51" spans="1:10">
      <c r="A51" s="2">
        <v>48</v>
      </c>
      <c r="B51" s="2" t="s">
        <v>50</v>
      </c>
      <c r="C51" s="46">
        <v>0.18</v>
      </c>
    </row>
    <row r="52" spans="1:10">
      <c r="A52" s="2">
        <v>49</v>
      </c>
      <c r="B52" s="2" t="s">
        <v>51</v>
      </c>
      <c r="C52" s="46">
        <v>0.38</v>
      </c>
    </row>
    <row r="53" spans="1:10">
      <c r="A53" s="2">
        <v>50</v>
      </c>
      <c r="B53" s="2" t="s">
        <v>52</v>
      </c>
      <c r="C53" s="46">
        <v>0.59</v>
      </c>
    </row>
    <row r="54" spans="1:10">
      <c r="A54" s="2">
        <v>51</v>
      </c>
      <c r="B54" s="2" t="s">
        <v>53</v>
      </c>
      <c r="C54" s="46">
        <v>0.98</v>
      </c>
    </row>
    <row r="55" spans="1:10">
      <c r="A55" s="2">
        <v>52</v>
      </c>
      <c r="B55" s="2" t="s">
        <v>54</v>
      </c>
      <c r="C55" s="46">
        <v>0.02</v>
      </c>
    </row>
    <row r="56" spans="1:10">
      <c r="A56" s="2">
        <v>53</v>
      </c>
      <c r="B56" s="2" t="s">
        <v>55</v>
      </c>
      <c r="C56" s="46">
        <v>0.32</v>
      </c>
    </row>
    <row r="57" spans="1:10">
      <c r="A57" s="2">
        <v>54</v>
      </c>
      <c r="B57" s="2" t="s">
        <v>56</v>
      </c>
      <c r="C57" s="46">
        <v>0.85</v>
      </c>
    </row>
    <row r="58" spans="1:10">
      <c r="A58" s="2">
        <v>55</v>
      </c>
      <c r="B58" s="2" t="s">
        <v>57</v>
      </c>
      <c r="C58" s="46">
        <v>0.99</v>
      </c>
    </row>
    <row r="59" spans="1:10">
      <c r="A59" s="1"/>
      <c r="B59" s="1"/>
      <c r="C59" s="1"/>
    </row>
    <row r="60" spans="1:10">
      <c r="A60" s="1"/>
      <c r="B60" s="1"/>
      <c r="C60" s="1"/>
    </row>
    <row r="61" spans="1:10" ht="17.25" customHeight="1">
      <c r="A61" s="49" t="s">
        <v>72</v>
      </c>
      <c r="B61" s="49"/>
      <c r="C61" s="1" t="s">
        <v>73</v>
      </c>
    </row>
    <row r="62" spans="1:10">
      <c r="A62" s="49"/>
      <c r="B62" s="49"/>
      <c r="C62" s="1" t="s">
        <v>74</v>
      </c>
    </row>
    <row r="63" spans="1:10">
      <c r="A63" s="1"/>
      <c r="B63" s="1"/>
      <c r="C63" s="1"/>
    </row>
    <row r="64" spans="1:10" ht="15" customHeight="1">
      <c r="A64" s="1"/>
      <c r="B64" s="1"/>
      <c r="C64" s="1"/>
      <c r="D64" s="50" t="s">
        <v>75</v>
      </c>
      <c r="E64">
        <v>1000</v>
      </c>
      <c r="F64" s="10">
        <f>0.7*3.14*0.065*0.12</f>
        <v>1.7144400000000001E-2</v>
      </c>
    </row>
    <row r="65" spans="1:6">
      <c r="A65" s="1"/>
      <c r="B65" s="1"/>
      <c r="C65" s="1"/>
      <c r="D65" s="50"/>
      <c r="E65">
        <v>1500</v>
      </c>
      <c r="F65" s="10">
        <f t="shared" ref="F65:F66" si="0">0.7*3.14*0.065*0.12</f>
        <v>1.7144400000000001E-2</v>
      </c>
    </row>
    <row r="66" spans="1:6">
      <c r="A66" s="1"/>
      <c r="B66" s="1"/>
      <c r="C66" s="1"/>
      <c r="D66" s="50"/>
      <c r="E66">
        <v>2000</v>
      </c>
      <c r="F66" s="10">
        <f t="shared" si="0"/>
        <v>1.7144400000000001E-2</v>
      </c>
    </row>
    <row r="67" spans="1:6">
      <c r="A67" s="1"/>
      <c r="B67" s="1"/>
      <c r="C67" s="1"/>
      <c r="D67" s="9"/>
    </row>
    <row r="68" spans="1:6">
      <c r="A68" s="1"/>
      <c r="B68" s="1"/>
      <c r="C68" s="1"/>
    </row>
    <row r="69" spans="1:6">
      <c r="A69" s="1"/>
      <c r="B69" s="1"/>
      <c r="C69" s="1"/>
    </row>
    <row r="70" spans="1:6">
      <c r="A70" s="1"/>
      <c r="B70" s="1"/>
      <c r="C70" s="1"/>
    </row>
    <row r="71" spans="1:6">
      <c r="A71" s="1"/>
      <c r="B71" s="1"/>
      <c r="C71" s="1"/>
    </row>
    <row r="72" spans="1:6">
      <c r="A72" s="1"/>
      <c r="B72" s="1"/>
      <c r="C72" s="1"/>
    </row>
    <row r="73" spans="1:6">
      <c r="A73" s="1"/>
      <c r="B73" s="1"/>
      <c r="C73" s="1"/>
    </row>
    <row r="74" spans="1:6">
      <c r="A74" s="1"/>
      <c r="B74" s="1"/>
      <c r="C74" s="1"/>
    </row>
    <row r="75" spans="1:6">
      <c r="A75" s="1"/>
      <c r="B75" s="1"/>
      <c r="C75" s="1"/>
    </row>
    <row r="76" spans="1:6">
      <c r="A76" s="1"/>
      <c r="B76" s="1"/>
      <c r="C76" s="1"/>
    </row>
    <row r="77" spans="1:6">
      <c r="A77" s="1"/>
      <c r="B77" s="1"/>
      <c r="C77" s="1"/>
    </row>
    <row r="78" spans="1:6">
      <c r="A78" s="1"/>
      <c r="B78" s="1"/>
      <c r="C78" s="1"/>
    </row>
    <row r="79" spans="1:6">
      <c r="A79" s="1"/>
      <c r="B79" s="1"/>
      <c r="C79" s="1"/>
    </row>
    <row r="80" spans="1:6">
      <c r="A80" s="1"/>
      <c r="B80" s="1"/>
      <c r="C80" s="1"/>
    </row>
    <row r="81" spans="1:3">
      <c r="A81" s="1"/>
      <c r="B81" s="1"/>
      <c r="C81" s="1"/>
    </row>
  </sheetData>
  <sheetProtection sheet="1" objects="1" scenarios="1" formatCells="0" formatColumns="0" formatRows="0" deleteColumns="0" deleteRows="0"/>
  <mergeCells count="2">
    <mergeCell ref="A61:B62"/>
    <mergeCell ref="D64:D6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2" tint="-9.9978637043366805E-2"/>
  </sheetPr>
  <dimension ref="A1:O68"/>
  <sheetViews>
    <sheetView tabSelected="1" zoomScale="85" zoomScaleNormal="85" workbookViewId="0">
      <selection activeCell="D5" sqref="D5"/>
    </sheetView>
  </sheetViews>
  <sheetFormatPr defaultRowHeight="15"/>
  <sheetData>
    <row r="1" spans="1:15">
      <c r="A1" s="59"/>
      <c r="B1" s="59"/>
      <c r="C1" s="3" t="s">
        <v>58</v>
      </c>
      <c r="D1" s="59" t="s">
        <v>76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>
      <c r="A2" s="59"/>
      <c r="B2" s="59"/>
      <c r="C2" s="3" t="s">
        <v>60</v>
      </c>
      <c r="D2" s="60"/>
      <c r="E2" s="60"/>
      <c r="F2" s="59"/>
      <c r="G2" s="59"/>
      <c r="H2" s="60"/>
      <c r="I2" s="60"/>
      <c r="J2" s="60"/>
      <c r="K2" s="60"/>
      <c r="L2" s="60"/>
      <c r="M2" s="60"/>
      <c r="N2" s="60"/>
      <c r="O2" s="60"/>
    </row>
    <row r="3" spans="1:15">
      <c r="A3" s="59"/>
      <c r="B3" s="59"/>
      <c r="C3" s="3" t="s">
        <v>61</v>
      </c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>
      <c r="A4" s="59"/>
      <c r="B4" s="59"/>
      <c r="C4" s="4"/>
      <c r="D4" s="3" t="s">
        <v>62</v>
      </c>
      <c r="E4" s="3" t="s">
        <v>63</v>
      </c>
      <c r="F4" s="3" t="s">
        <v>62</v>
      </c>
      <c r="G4" s="3" t="s">
        <v>63</v>
      </c>
      <c r="H4" s="3" t="s">
        <v>62</v>
      </c>
      <c r="I4" s="3" t="s">
        <v>63</v>
      </c>
      <c r="J4" s="3" t="s">
        <v>62</v>
      </c>
      <c r="K4" s="3" t="s">
        <v>63</v>
      </c>
      <c r="L4" s="3" t="s">
        <v>62</v>
      </c>
      <c r="M4" s="3" t="s">
        <v>63</v>
      </c>
      <c r="N4" s="3" t="s">
        <v>62</v>
      </c>
      <c r="O4" s="3" t="s">
        <v>63</v>
      </c>
    </row>
    <row r="5" spans="1:15" ht="15" customHeight="1">
      <c r="A5" s="56" t="s">
        <v>64</v>
      </c>
      <c r="B5" s="51" t="str">
        <f>Данные!B4</f>
        <v>КС7.3</v>
      </c>
      <c r="C5" s="52"/>
      <c r="D5" s="5"/>
      <c r="E5" s="5">
        <f>D5*Данные!C4</f>
        <v>0</v>
      </c>
      <c r="F5" s="5"/>
      <c r="G5" s="5">
        <f>Данные!C4*F5</f>
        <v>0</v>
      </c>
      <c r="H5" s="5"/>
      <c r="I5" s="5">
        <f>Данные!C4*H5</f>
        <v>0</v>
      </c>
      <c r="J5" s="5"/>
      <c r="K5" s="5">
        <f>Данные!C4*J5</f>
        <v>0</v>
      </c>
      <c r="L5" s="5"/>
      <c r="M5" s="5">
        <f>Данные!C4*L5</f>
        <v>0</v>
      </c>
      <c r="N5" s="5"/>
      <c r="O5" s="5">
        <f>Данные!C4*N5</f>
        <v>0</v>
      </c>
    </row>
    <row r="6" spans="1:15">
      <c r="A6" s="56"/>
      <c r="B6" s="51" t="str">
        <f>Данные!B5</f>
        <v>КС7.9</v>
      </c>
      <c r="C6" s="52"/>
      <c r="D6" s="3"/>
      <c r="E6" s="5">
        <f>D6*Данные!C5</f>
        <v>0</v>
      </c>
      <c r="F6" s="3"/>
      <c r="G6" s="5">
        <f>Данные!C5*F6</f>
        <v>0</v>
      </c>
      <c r="H6" s="3"/>
      <c r="I6" s="5">
        <f>Данные!C5*H6</f>
        <v>0</v>
      </c>
      <c r="J6" s="5"/>
      <c r="K6" s="5">
        <f>Данные!C5*J6</f>
        <v>0</v>
      </c>
      <c r="L6" s="5"/>
      <c r="M6" s="5">
        <f>Данные!C5*L6</f>
        <v>0</v>
      </c>
      <c r="N6" s="5"/>
      <c r="O6" s="5">
        <f>Данные!C5*N6</f>
        <v>0</v>
      </c>
    </row>
    <row r="7" spans="1:15">
      <c r="A7" s="56"/>
      <c r="B7" s="51" t="str">
        <f>Данные!B6</f>
        <v>КС10.3</v>
      </c>
      <c r="C7" s="52"/>
      <c r="D7" s="3"/>
      <c r="E7" s="5">
        <f>D7*Данные!C6</f>
        <v>0</v>
      </c>
      <c r="F7" s="3"/>
      <c r="G7" s="5">
        <f>Данные!C6*F7</f>
        <v>0</v>
      </c>
      <c r="H7" s="3"/>
      <c r="I7" s="5">
        <f>Данные!C6*H7</f>
        <v>0</v>
      </c>
      <c r="J7" s="5"/>
      <c r="K7" s="5">
        <f>Данные!C6*J7</f>
        <v>0</v>
      </c>
      <c r="L7" s="5"/>
      <c r="M7" s="5">
        <f>Данные!C6*L7</f>
        <v>0</v>
      </c>
      <c r="N7" s="5"/>
      <c r="O7" s="5">
        <f>Данные!C6*N7</f>
        <v>0</v>
      </c>
    </row>
    <row r="8" spans="1:15" ht="15" customHeight="1">
      <c r="A8" s="56"/>
      <c r="B8" s="51" t="str">
        <f>Данные!B7</f>
        <v>КС10.6</v>
      </c>
      <c r="C8" s="52"/>
      <c r="D8" s="3"/>
      <c r="E8" s="5">
        <f>D8*Данные!C7</f>
        <v>0</v>
      </c>
      <c r="F8" s="3"/>
      <c r="G8" s="5">
        <f>Данные!C7*F8</f>
        <v>0</v>
      </c>
      <c r="H8" s="3"/>
      <c r="I8" s="5">
        <f>Данные!C7*H8</f>
        <v>0</v>
      </c>
      <c r="J8" s="5"/>
      <c r="K8" s="5">
        <f>Данные!C7*J8</f>
        <v>0</v>
      </c>
      <c r="L8" s="5"/>
      <c r="M8" s="5">
        <f>Данные!C7*L8</f>
        <v>0</v>
      </c>
      <c r="N8" s="5"/>
      <c r="O8" s="5">
        <f>Данные!C7*N8</f>
        <v>0</v>
      </c>
    </row>
    <row r="9" spans="1:15">
      <c r="A9" s="56"/>
      <c r="B9" s="51" t="str">
        <f>Данные!B8</f>
        <v>КС10.9</v>
      </c>
      <c r="C9" s="52"/>
      <c r="D9" s="3"/>
      <c r="E9" s="5">
        <f>D9*Данные!C8</f>
        <v>0</v>
      </c>
      <c r="F9" s="3"/>
      <c r="G9" s="5">
        <f>Данные!C8*F9</f>
        <v>0</v>
      </c>
      <c r="H9" s="3"/>
      <c r="I9" s="5">
        <f>Данные!C8*H9</f>
        <v>0</v>
      </c>
      <c r="J9" s="5"/>
      <c r="K9" s="5">
        <f>Данные!C8*J9</f>
        <v>0</v>
      </c>
      <c r="L9" s="5"/>
      <c r="M9" s="5">
        <f>Данные!C8*L9</f>
        <v>0</v>
      </c>
      <c r="N9" s="5"/>
      <c r="O9" s="5">
        <f>Данные!C8*N9</f>
        <v>0</v>
      </c>
    </row>
    <row r="10" spans="1:15">
      <c r="A10" s="56"/>
      <c r="B10" s="51" t="str">
        <f>Данные!B9</f>
        <v>КС13.6</v>
      </c>
      <c r="C10" s="52"/>
      <c r="D10" s="3"/>
      <c r="E10" s="5">
        <f>D10*Данные!C9</f>
        <v>0</v>
      </c>
      <c r="F10" s="3"/>
      <c r="G10" s="5">
        <f>Данные!C9*F10</f>
        <v>0</v>
      </c>
      <c r="H10" s="3"/>
      <c r="I10" s="5">
        <f>Данные!C9*H10</f>
        <v>0</v>
      </c>
      <c r="J10" s="5"/>
      <c r="K10" s="5">
        <f>Данные!C9*J10</f>
        <v>0</v>
      </c>
      <c r="L10" s="5"/>
      <c r="M10" s="5">
        <f>Данные!C9*L10</f>
        <v>0</v>
      </c>
      <c r="N10" s="5"/>
      <c r="O10" s="5">
        <f>Данные!C9*N10</f>
        <v>0</v>
      </c>
    </row>
    <row r="11" spans="1:15">
      <c r="A11" s="56"/>
      <c r="B11" s="51" t="str">
        <f>Данные!B10</f>
        <v>КС15.6</v>
      </c>
      <c r="C11" s="52"/>
      <c r="D11" s="3"/>
      <c r="E11" s="5">
        <f>D11*Данные!C10</f>
        <v>0</v>
      </c>
      <c r="F11" s="3"/>
      <c r="G11" s="5">
        <f>Данные!C10*F11</f>
        <v>0</v>
      </c>
      <c r="H11" s="3"/>
      <c r="I11" s="5">
        <f>Данные!C10*H11</f>
        <v>0</v>
      </c>
      <c r="J11" s="5"/>
      <c r="K11" s="5">
        <f>Данные!C10*J11</f>
        <v>0</v>
      </c>
      <c r="L11" s="5"/>
      <c r="M11" s="5">
        <f>Данные!C10*L11</f>
        <v>0</v>
      </c>
      <c r="N11" s="5"/>
      <c r="O11" s="5">
        <f>Данные!C10*N11</f>
        <v>0</v>
      </c>
    </row>
    <row r="12" spans="1:15">
      <c r="A12" s="56"/>
      <c r="B12" s="51" t="str">
        <f>Данные!B11</f>
        <v>КС15.9</v>
      </c>
      <c r="C12" s="52"/>
      <c r="D12" s="3"/>
      <c r="E12" s="5">
        <f>D12*Данные!C11</f>
        <v>0</v>
      </c>
      <c r="F12" s="3"/>
      <c r="G12" s="5">
        <f>Данные!C11*F12</f>
        <v>0</v>
      </c>
      <c r="H12" s="3"/>
      <c r="I12" s="5">
        <f>Данные!C11*H12</f>
        <v>0</v>
      </c>
      <c r="J12" s="5"/>
      <c r="K12" s="5">
        <f>Данные!C11*J12</f>
        <v>0</v>
      </c>
      <c r="L12" s="5"/>
      <c r="M12" s="5">
        <f>Данные!C11*L12</f>
        <v>0</v>
      </c>
      <c r="N12" s="5"/>
      <c r="O12" s="5">
        <f>Данные!C11*N12</f>
        <v>0</v>
      </c>
    </row>
    <row r="13" spans="1:15">
      <c r="A13" s="56"/>
      <c r="B13" s="51" t="str">
        <f>Данные!B12</f>
        <v>КС15.18</v>
      </c>
      <c r="C13" s="52"/>
      <c r="D13" s="3"/>
      <c r="E13" s="5">
        <f>D13*Данные!C12</f>
        <v>0</v>
      </c>
      <c r="F13" s="3"/>
      <c r="G13" s="5">
        <f>Данные!C12*F13</f>
        <v>0</v>
      </c>
      <c r="H13" s="3"/>
      <c r="I13" s="5">
        <f>Данные!C12*H13</f>
        <v>0</v>
      </c>
      <c r="J13" s="5"/>
      <c r="K13" s="5">
        <f>Данные!C12*J13</f>
        <v>0</v>
      </c>
      <c r="L13" s="5"/>
      <c r="M13" s="5">
        <f>Данные!C12*L13</f>
        <v>0</v>
      </c>
      <c r="N13" s="5"/>
      <c r="O13" s="5">
        <f>Данные!C12*N13</f>
        <v>0</v>
      </c>
    </row>
    <row r="14" spans="1:15">
      <c r="A14" s="56"/>
      <c r="B14" s="51" t="str">
        <f>Данные!B13</f>
        <v>КС20.6</v>
      </c>
      <c r="C14" s="52"/>
      <c r="D14" s="3"/>
      <c r="E14" s="5">
        <f>D14*Данные!C13</f>
        <v>0</v>
      </c>
      <c r="F14" s="3"/>
      <c r="G14" s="5">
        <f>Данные!C13*F14</f>
        <v>0</v>
      </c>
      <c r="H14" s="3"/>
      <c r="I14" s="5">
        <f>Данные!C13*H14</f>
        <v>0</v>
      </c>
      <c r="J14" s="5"/>
      <c r="K14" s="5">
        <f>Данные!C13*J14</f>
        <v>0</v>
      </c>
      <c r="L14" s="5"/>
      <c r="M14" s="5">
        <f>Данные!C13*L14</f>
        <v>0</v>
      </c>
      <c r="N14" s="5"/>
      <c r="O14" s="5">
        <f>Данные!C13*N14</f>
        <v>0</v>
      </c>
    </row>
    <row r="15" spans="1:15">
      <c r="A15" s="56"/>
      <c r="B15" s="51" t="str">
        <f>Данные!B14</f>
        <v>КС20.9</v>
      </c>
      <c r="C15" s="52"/>
      <c r="D15" s="3"/>
      <c r="E15" s="5">
        <f>D15*Данные!C14</f>
        <v>0</v>
      </c>
      <c r="F15" s="3"/>
      <c r="G15" s="5">
        <f>Данные!C14*F15</f>
        <v>0</v>
      </c>
      <c r="H15" s="3"/>
      <c r="I15" s="5">
        <f>Данные!C14*H15</f>
        <v>0</v>
      </c>
      <c r="J15" s="5"/>
      <c r="K15" s="5">
        <f>Данные!C14*J15</f>
        <v>0</v>
      </c>
      <c r="L15" s="5"/>
      <c r="M15" s="5">
        <f>Данные!C14*L15</f>
        <v>0</v>
      </c>
      <c r="N15" s="5"/>
      <c r="O15" s="5">
        <f>Данные!C14*N15</f>
        <v>0</v>
      </c>
    </row>
    <row r="16" spans="1:15">
      <c r="A16" s="56"/>
      <c r="B16" s="51" t="str">
        <f>Данные!B15</f>
        <v>КС25.6</v>
      </c>
      <c r="C16" s="52"/>
      <c r="D16" s="3"/>
      <c r="E16" s="5">
        <f>D16*Данные!C15</f>
        <v>0</v>
      </c>
      <c r="F16" s="3"/>
      <c r="G16" s="5">
        <f>Данные!C15*F16</f>
        <v>0</v>
      </c>
      <c r="H16" s="3"/>
      <c r="I16" s="5">
        <f>Данные!C15*H16</f>
        <v>0</v>
      </c>
      <c r="J16" s="5"/>
      <c r="K16" s="5">
        <f>Данные!C15*J16</f>
        <v>0</v>
      </c>
      <c r="L16" s="5"/>
      <c r="M16" s="5">
        <f>Данные!C15*L16</f>
        <v>0</v>
      </c>
      <c r="N16" s="5"/>
      <c r="O16" s="5">
        <f>Данные!C15*N16</f>
        <v>0</v>
      </c>
    </row>
    <row r="17" spans="1:15">
      <c r="A17" s="56"/>
      <c r="B17" s="51" t="str">
        <f>Данные!B16</f>
        <v>*КС13.9</v>
      </c>
      <c r="C17" s="52"/>
      <c r="D17" s="3"/>
      <c r="E17" s="5">
        <f>D17*Данные!C16</f>
        <v>0</v>
      </c>
      <c r="F17" s="3"/>
      <c r="G17" s="5">
        <f>Данные!C16*F17</f>
        <v>0</v>
      </c>
      <c r="H17" s="3"/>
      <c r="I17" s="5">
        <f>Данные!C16*H17</f>
        <v>0</v>
      </c>
      <c r="J17" s="5"/>
      <c r="K17" s="5">
        <f>Данные!C16*J17</f>
        <v>0</v>
      </c>
      <c r="L17" s="5"/>
      <c r="M17" s="5">
        <f>Данные!C16*L17</f>
        <v>0</v>
      </c>
      <c r="N17" s="5"/>
      <c r="O17" s="5">
        <f>Данные!C16*N17</f>
        <v>0</v>
      </c>
    </row>
    <row r="18" spans="1:15">
      <c r="A18" s="56"/>
      <c r="B18" s="51" t="str">
        <f>Данные!B17</f>
        <v>*КС25.12</v>
      </c>
      <c r="C18" s="52"/>
      <c r="D18" s="3"/>
      <c r="E18" s="5">
        <f>D18*Данные!C17</f>
        <v>0</v>
      </c>
      <c r="F18" s="3"/>
      <c r="G18" s="5">
        <f>Данные!C17*F18</f>
        <v>0</v>
      </c>
      <c r="H18" s="3"/>
      <c r="I18" s="5">
        <f>Данные!C17*H18</f>
        <v>0</v>
      </c>
      <c r="J18" s="5"/>
      <c r="K18" s="5">
        <f>Данные!C17*J18</f>
        <v>0</v>
      </c>
      <c r="L18" s="5"/>
      <c r="M18" s="5">
        <f>Данные!C17*L18</f>
        <v>0</v>
      </c>
      <c r="N18" s="5"/>
      <c r="O18" s="5">
        <f>Данные!C17*N18</f>
        <v>0</v>
      </c>
    </row>
    <row r="19" spans="1:15" ht="15" customHeight="1">
      <c r="A19" s="56"/>
      <c r="B19" s="51" t="str">
        <f>Данные!B18</f>
        <v>КС10.9а</v>
      </c>
      <c r="C19" s="52"/>
      <c r="D19" s="3"/>
      <c r="E19" s="5">
        <f>D19*Данные!C18</f>
        <v>0</v>
      </c>
      <c r="F19" s="3"/>
      <c r="G19" s="5">
        <f>Данные!C18*F19</f>
        <v>0</v>
      </c>
      <c r="H19" s="3"/>
      <c r="I19" s="5">
        <f>Данные!C18*H19</f>
        <v>0</v>
      </c>
      <c r="J19" s="5"/>
      <c r="K19" s="5">
        <f>Данные!C18*J19</f>
        <v>0</v>
      </c>
      <c r="L19" s="5"/>
      <c r="M19" s="5">
        <f>Данные!C18*L19</f>
        <v>0</v>
      </c>
      <c r="N19" s="5"/>
      <c r="O19" s="5">
        <f>Данные!C18*N19</f>
        <v>0</v>
      </c>
    </row>
    <row r="20" spans="1:15">
      <c r="A20" s="56"/>
      <c r="B20" s="51" t="str">
        <f>Данные!B19</f>
        <v>КС10.18а</v>
      </c>
      <c r="C20" s="52"/>
      <c r="D20" s="3"/>
      <c r="E20" s="5">
        <f>D20*Данные!C19</f>
        <v>0</v>
      </c>
      <c r="F20" s="3"/>
      <c r="G20" s="5">
        <f>Данные!C19*F20</f>
        <v>0</v>
      </c>
      <c r="H20" s="3"/>
      <c r="I20" s="5">
        <f>Данные!C19*H20</f>
        <v>0</v>
      </c>
      <c r="J20" s="5"/>
      <c r="K20" s="5">
        <f>Данные!C19*J20</f>
        <v>0</v>
      </c>
      <c r="L20" s="5"/>
      <c r="M20" s="5">
        <f>Данные!C19*L20</f>
        <v>0</v>
      </c>
      <c r="N20" s="5"/>
      <c r="O20" s="5">
        <f>Данные!C19*N20</f>
        <v>0</v>
      </c>
    </row>
    <row r="21" spans="1:15">
      <c r="A21" s="56"/>
      <c r="B21" s="51" t="str">
        <f>Данные!B20</f>
        <v>КС13.9а</v>
      </c>
      <c r="C21" s="52"/>
      <c r="D21" s="3"/>
      <c r="E21" s="5">
        <f>D21*Данные!C20</f>
        <v>0</v>
      </c>
      <c r="F21" s="3"/>
      <c r="G21" s="5">
        <f>Данные!C20*F21</f>
        <v>0</v>
      </c>
      <c r="H21" s="3"/>
      <c r="I21" s="5">
        <f>Данные!C20*H21</f>
        <v>0</v>
      </c>
      <c r="J21" s="5"/>
      <c r="K21" s="5">
        <f>Данные!C20*J21</f>
        <v>0</v>
      </c>
      <c r="L21" s="5"/>
      <c r="M21" s="5">
        <f>Данные!C20*L21</f>
        <v>0</v>
      </c>
      <c r="N21" s="5"/>
      <c r="O21" s="5">
        <f>Данные!C20*N21</f>
        <v>0</v>
      </c>
    </row>
    <row r="22" spans="1:15">
      <c r="A22" s="56"/>
      <c r="B22" s="51" t="str">
        <f>Данные!B21</f>
        <v>КС15.9а</v>
      </c>
      <c r="C22" s="52"/>
      <c r="D22" s="3"/>
      <c r="E22" s="5">
        <f>D22*Данные!C21</f>
        <v>0</v>
      </c>
      <c r="F22" s="3"/>
      <c r="G22" s="5">
        <f>Данные!C21*F22</f>
        <v>0</v>
      </c>
      <c r="H22" s="3"/>
      <c r="I22" s="5">
        <f>Данные!C21*H22</f>
        <v>0</v>
      </c>
      <c r="J22" s="5"/>
      <c r="K22" s="5">
        <f>Данные!C21*J22</f>
        <v>0</v>
      </c>
      <c r="L22" s="5"/>
      <c r="M22" s="5">
        <f>Данные!C21*L22</f>
        <v>0</v>
      </c>
      <c r="N22" s="5"/>
      <c r="O22" s="5">
        <f>Данные!C21*N22</f>
        <v>0</v>
      </c>
    </row>
    <row r="23" spans="1:15">
      <c r="A23" s="56"/>
      <c r="B23" s="51" t="str">
        <f>Данные!B22</f>
        <v>КС15.18а</v>
      </c>
      <c r="C23" s="52"/>
      <c r="D23" s="3"/>
      <c r="E23" s="5">
        <f>D23*Данные!C22</f>
        <v>0</v>
      </c>
      <c r="F23" s="3"/>
      <c r="G23" s="5">
        <f>Данные!C22*F23</f>
        <v>0</v>
      </c>
      <c r="H23" s="3"/>
      <c r="I23" s="5">
        <f>Данные!C22*H23</f>
        <v>0</v>
      </c>
      <c r="J23" s="5"/>
      <c r="K23" s="5">
        <f>Данные!C22*J23</f>
        <v>0</v>
      </c>
      <c r="L23" s="5"/>
      <c r="M23" s="5">
        <f>Данные!C22*L23</f>
        <v>0</v>
      </c>
      <c r="N23" s="5"/>
      <c r="O23" s="5">
        <f>Данные!C22*N23</f>
        <v>0</v>
      </c>
    </row>
    <row r="24" spans="1:15">
      <c r="A24" s="56"/>
      <c r="B24" s="51" t="str">
        <f>Данные!B23</f>
        <v>КС20.12а</v>
      </c>
      <c r="C24" s="52"/>
      <c r="D24" s="3"/>
      <c r="E24" s="5">
        <f>D24*Данные!C23</f>
        <v>0</v>
      </c>
      <c r="F24" s="3"/>
      <c r="G24" s="5">
        <f>Данные!C23*F24</f>
        <v>0</v>
      </c>
      <c r="H24" s="3"/>
      <c r="I24" s="5">
        <f>Данные!C23*H24</f>
        <v>0</v>
      </c>
      <c r="J24" s="5"/>
      <c r="K24" s="5">
        <f>Данные!C23*J24</f>
        <v>0</v>
      </c>
      <c r="L24" s="5"/>
      <c r="M24" s="5">
        <f>Данные!C23*L24</f>
        <v>0</v>
      </c>
      <c r="N24" s="5"/>
      <c r="O24" s="5">
        <f>Данные!C23*N24</f>
        <v>0</v>
      </c>
    </row>
    <row r="25" spans="1:15">
      <c r="A25" s="56"/>
      <c r="B25" s="51" t="str">
        <f>Данные!B24</f>
        <v>КС25.12а</v>
      </c>
      <c r="C25" s="52"/>
      <c r="D25" s="3"/>
      <c r="E25" s="5">
        <f>D25*Данные!C24</f>
        <v>0</v>
      </c>
      <c r="F25" s="3"/>
      <c r="G25" s="5">
        <f>Данные!C24*F25</f>
        <v>0</v>
      </c>
      <c r="H25" s="3"/>
      <c r="I25" s="5">
        <f>Данные!C24*H25</f>
        <v>0</v>
      </c>
      <c r="J25" s="5"/>
      <c r="K25" s="5">
        <f>Данные!C24*J25</f>
        <v>0</v>
      </c>
      <c r="L25" s="5"/>
      <c r="M25" s="5">
        <f>Данные!C24*L25</f>
        <v>0</v>
      </c>
      <c r="N25" s="5"/>
      <c r="O25" s="5">
        <f>Данные!C24*N25</f>
        <v>0</v>
      </c>
    </row>
    <row r="26" spans="1:15">
      <c r="A26" s="56"/>
      <c r="B26" s="51" t="str">
        <f>Данные!B25</f>
        <v>КС13.9б</v>
      </c>
      <c r="C26" s="52"/>
      <c r="D26" s="3"/>
      <c r="E26" s="5">
        <f>D26*Данные!C25</f>
        <v>0</v>
      </c>
      <c r="F26" s="3"/>
      <c r="G26" s="5">
        <f>Данные!C25*F26</f>
        <v>0</v>
      </c>
      <c r="H26" s="3"/>
      <c r="I26" s="5">
        <f>Данные!C25*H26</f>
        <v>0</v>
      </c>
      <c r="J26" s="5"/>
      <c r="K26" s="5">
        <f>Данные!C25*J26</f>
        <v>0</v>
      </c>
      <c r="L26" s="5"/>
      <c r="M26" s="5">
        <f>Данные!C25*L26</f>
        <v>0</v>
      </c>
      <c r="N26" s="5"/>
      <c r="O26" s="5">
        <f>Данные!C25*N26</f>
        <v>0</v>
      </c>
    </row>
    <row r="27" spans="1:15">
      <c r="A27" s="56"/>
      <c r="B27" s="51" t="str">
        <f>Данные!B26</f>
        <v>КС15.6б</v>
      </c>
      <c r="C27" s="52"/>
      <c r="D27" s="3"/>
      <c r="E27" s="5">
        <f>D27*Данные!C26</f>
        <v>0</v>
      </c>
      <c r="F27" s="3"/>
      <c r="G27" s="5">
        <f>Данные!C26*F27</f>
        <v>0</v>
      </c>
      <c r="H27" s="3"/>
      <c r="I27" s="5">
        <f>Данные!C26*H27</f>
        <v>0</v>
      </c>
      <c r="J27" s="5"/>
      <c r="K27" s="5">
        <f>Данные!C26*J27</f>
        <v>0</v>
      </c>
      <c r="L27" s="5"/>
      <c r="M27" s="5">
        <f>Данные!C26*L27</f>
        <v>0</v>
      </c>
      <c r="N27" s="5"/>
      <c r="O27" s="5">
        <f>Данные!C26*N27</f>
        <v>0</v>
      </c>
    </row>
    <row r="28" spans="1:15">
      <c r="A28" s="56"/>
      <c r="B28" s="51" t="str">
        <f>Данные!B27</f>
        <v>КС15.9б</v>
      </c>
      <c r="C28" s="52"/>
      <c r="D28" s="3"/>
      <c r="E28" s="5">
        <f>D28*Данные!C27</f>
        <v>0</v>
      </c>
      <c r="F28" s="3"/>
      <c r="G28" s="5">
        <f>Данные!C27*F28</f>
        <v>0</v>
      </c>
      <c r="H28" s="3"/>
      <c r="I28" s="5">
        <f>Данные!C27*H28</f>
        <v>0</v>
      </c>
      <c r="J28" s="5"/>
      <c r="K28" s="5">
        <f>Данные!C27*J28</f>
        <v>0</v>
      </c>
      <c r="L28" s="5"/>
      <c r="M28" s="5">
        <f>Данные!C27*L28</f>
        <v>0</v>
      </c>
      <c r="N28" s="5"/>
      <c r="O28" s="5">
        <f>Данные!C27*N28</f>
        <v>0</v>
      </c>
    </row>
    <row r="29" spans="1:15" ht="15" customHeight="1">
      <c r="A29" s="56"/>
      <c r="B29" s="51" t="str">
        <f>Данные!B28</f>
        <v>КС15.18б</v>
      </c>
      <c r="C29" s="52"/>
      <c r="D29" s="3"/>
      <c r="E29" s="5">
        <f>D29*Данные!C28</f>
        <v>0</v>
      </c>
      <c r="F29" s="3"/>
      <c r="G29" s="5">
        <f>Данные!C28*F29</f>
        <v>0</v>
      </c>
      <c r="H29" s="3"/>
      <c r="I29" s="5">
        <f>Данные!C28*H29</f>
        <v>0</v>
      </c>
      <c r="J29" s="5"/>
      <c r="K29" s="5">
        <f>Данные!C28*J29</f>
        <v>0</v>
      </c>
      <c r="L29" s="5"/>
      <c r="M29" s="5">
        <f>Данные!C28*L29</f>
        <v>0</v>
      </c>
      <c r="N29" s="5"/>
      <c r="O29" s="5">
        <f>Данные!C28*N29</f>
        <v>0</v>
      </c>
    </row>
    <row r="30" spans="1:15">
      <c r="A30" s="56"/>
      <c r="B30" s="51" t="str">
        <f>Данные!B29</f>
        <v>КС20.6б</v>
      </c>
      <c r="C30" s="52"/>
      <c r="D30" s="3"/>
      <c r="E30" s="5">
        <f>D30*Данные!C29</f>
        <v>0</v>
      </c>
      <c r="F30" s="3"/>
      <c r="G30" s="5">
        <f>Данные!C29*F30</f>
        <v>0</v>
      </c>
      <c r="H30" s="3"/>
      <c r="I30" s="5">
        <f>Данные!C29*H30</f>
        <v>0</v>
      </c>
      <c r="J30" s="5"/>
      <c r="K30" s="5">
        <f>Данные!C29*J30</f>
        <v>0</v>
      </c>
      <c r="L30" s="5"/>
      <c r="M30" s="5">
        <f>Данные!C29*L30</f>
        <v>0</v>
      </c>
      <c r="N30" s="5"/>
      <c r="O30" s="5">
        <f>Данные!C29*N30</f>
        <v>0</v>
      </c>
    </row>
    <row r="31" spans="1:15">
      <c r="A31" s="56"/>
      <c r="B31" s="51" t="str">
        <f>Данные!B30</f>
        <v>КС20.9б</v>
      </c>
      <c r="C31" s="52"/>
      <c r="D31" s="3"/>
      <c r="E31" s="5">
        <f>D31*Данные!C30</f>
        <v>0</v>
      </c>
      <c r="F31" s="3"/>
      <c r="G31" s="5">
        <f>Данные!C30*F31</f>
        <v>0</v>
      </c>
      <c r="H31" s="3"/>
      <c r="I31" s="5">
        <f>Данные!C30*H31</f>
        <v>0</v>
      </c>
      <c r="J31" s="5"/>
      <c r="K31" s="5">
        <f>Данные!C30*J31</f>
        <v>0</v>
      </c>
      <c r="L31" s="5"/>
      <c r="M31" s="5">
        <f>Данные!C30*L31</f>
        <v>0</v>
      </c>
      <c r="N31" s="5"/>
      <c r="O31" s="5">
        <f>Данные!C30*N31</f>
        <v>0</v>
      </c>
    </row>
    <row r="32" spans="1:15">
      <c r="A32" s="56"/>
      <c r="B32" s="51" t="str">
        <f>Данные!B31</f>
        <v>КС20.12б</v>
      </c>
      <c r="C32" s="52"/>
      <c r="D32" s="3"/>
      <c r="E32" s="5">
        <f>D32*Данные!C31</f>
        <v>0</v>
      </c>
      <c r="F32" s="3"/>
      <c r="G32" s="5">
        <f>Данные!C31*F32</f>
        <v>0</v>
      </c>
      <c r="H32" s="3"/>
      <c r="I32" s="5">
        <f>Данные!C31*H32</f>
        <v>0</v>
      </c>
      <c r="J32" s="5"/>
      <c r="K32" s="5">
        <f>Данные!C31*J32</f>
        <v>0</v>
      </c>
      <c r="L32" s="5"/>
      <c r="M32" s="5">
        <f>Данные!C31*L32</f>
        <v>0</v>
      </c>
      <c r="N32" s="5"/>
      <c r="O32" s="5">
        <f>Данные!C31*N32</f>
        <v>0</v>
      </c>
    </row>
    <row r="33" spans="1:15">
      <c r="A33" s="56"/>
      <c r="B33" s="51" t="str">
        <f>Данные!B32</f>
        <v>КС20.18б</v>
      </c>
      <c r="C33" s="52"/>
      <c r="D33" s="3"/>
      <c r="E33" s="5">
        <f>D33*Данные!C32</f>
        <v>0</v>
      </c>
      <c r="F33" s="3"/>
      <c r="G33" s="5">
        <f>Данные!C32*F33</f>
        <v>0</v>
      </c>
      <c r="H33" s="3"/>
      <c r="I33" s="5">
        <f>Данные!C32*H33</f>
        <v>0</v>
      </c>
      <c r="J33" s="5"/>
      <c r="K33" s="5">
        <f>Данные!C32*J33</f>
        <v>0</v>
      </c>
      <c r="L33" s="5"/>
      <c r="M33" s="5">
        <f>Данные!C32*L33</f>
        <v>0</v>
      </c>
      <c r="N33" s="5"/>
      <c r="O33" s="5">
        <f>Данные!C32*N33</f>
        <v>0</v>
      </c>
    </row>
    <row r="34" spans="1:15">
      <c r="A34" s="56"/>
      <c r="B34" s="51" t="str">
        <f>Данные!B33</f>
        <v>КС25.12б</v>
      </c>
      <c r="C34" s="52"/>
      <c r="D34" s="3"/>
      <c r="E34" s="5">
        <f>D34*Данные!C33</f>
        <v>0</v>
      </c>
      <c r="F34" s="3"/>
      <c r="G34" s="5">
        <f>Данные!C33*F34</f>
        <v>0</v>
      </c>
      <c r="H34" s="3"/>
      <c r="I34" s="5">
        <f>Данные!C33*H34</f>
        <v>0</v>
      </c>
      <c r="J34" s="5"/>
      <c r="K34" s="5">
        <f>Данные!C33*J34</f>
        <v>0</v>
      </c>
      <c r="L34" s="5"/>
      <c r="M34" s="5">
        <f>Данные!C33*L34</f>
        <v>0</v>
      </c>
      <c r="N34" s="5"/>
      <c r="O34" s="5">
        <f>Данные!C33*N34</f>
        <v>0</v>
      </c>
    </row>
    <row r="35" spans="1:15">
      <c r="A35" s="56"/>
      <c r="B35" s="51" t="str">
        <f>Данные!B34</f>
        <v>ПП10-1</v>
      </c>
      <c r="C35" s="52"/>
      <c r="D35" s="3"/>
      <c r="E35" s="5">
        <f>D35*Данные!C34</f>
        <v>0</v>
      </c>
      <c r="F35" s="3"/>
      <c r="G35" s="5">
        <f>Данные!C34*F35</f>
        <v>0</v>
      </c>
      <c r="H35" s="3"/>
      <c r="I35" s="5">
        <f>Данные!C34*H35</f>
        <v>0</v>
      </c>
      <c r="J35" s="5"/>
      <c r="K35" s="5">
        <f>Данные!C34*J35</f>
        <v>0</v>
      </c>
      <c r="L35" s="5"/>
      <c r="M35" s="5">
        <f>Данные!C34*L35</f>
        <v>0</v>
      </c>
      <c r="N35" s="5"/>
      <c r="O35" s="5">
        <f>Данные!C34*N35</f>
        <v>0</v>
      </c>
    </row>
    <row r="36" spans="1:15">
      <c r="A36" s="56"/>
      <c r="B36" s="51" t="str">
        <f>Данные!B35</f>
        <v>ПП10-2</v>
      </c>
      <c r="C36" s="52"/>
      <c r="D36" s="5"/>
      <c r="E36" s="5">
        <f>D36*Данные!C35</f>
        <v>0</v>
      </c>
      <c r="F36" s="5"/>
      <c r="G36" s="5">
        <f>Данные!C35*F36</f>
        <v>0</v>
      </c>
      <c r="H36" s="5"/>
      <c r="I36" s="5">
        <f>Данные!C35*H36</f>
        <v>0</v>
      </c>
      <c r="J36" s="5"/>
      <c r="K36" s="5">
        <f>Данные!C35*J36</f>
        <v>0</v>
      </c>
      <c r="L36" s="5"/>
      <c r="M36" s="5">
        <f>Данные!C35*L36</f>
        <v>0</v>
      </c>
      <c r="N36" s="5"/>
      <c r="O36" s="5">
        <f>Данные!C35*N36</f>
        <v>0</v>
      </c>
    </row>
    <row r="37" spans="1:15">
      <c r="A37" s="56"/>
      <c r="B37" s="51" t="str">
        <f>Данные!B36</f>
        <v>ПП13-1</v>
      </c>
      <c r="C37" s="52"/>
      <c r="D37" s="5"/>
      <c r="E37" s="5">
        <f>D37*Данные!C36</f>
        <v>0</v>
      </c>
      <c r="F37" s="5"/>
      <c r="G37" s="5">
        <f>Данные!C36*F37</f>
        <v>0</v>
      </c>
      <c r="H37" s="5"/>
      <c r="I37" s="5">
        <f>Данные!C36*H37</f>
        <v>0</v>
      </c>
      <c r="J37" s="5"/>
      <c r="K37" s="5">
        <f>Данные!C36*J37</f>
        <v>0</v>
      </c>
      <c r="L37" s="5"/>
      <c r="M37" s="5">
        <f>Данные!C36*L37</f>
        <v>0</v>
      </c>
      <c r="N37" s="5"/>
      <c r="O37" s="5">
        <f>Данные!C36*N37</f>
        <v>0</v>
      </c>
    </row>
    <row r="38" spans="1:15">
      <c r="A38" s="56"/>
      <c r="B38" s="51" t="str">
        <f>Данные!B37</f>
        <v>ПП13-2</v>
      </c>
      <c r="C38" s="52"/>
      <c r="D38" s="5"/>
      <c r="E38" s="5">
        <f>D38*Данные!C37</f>
        <v>0</v>
      </c>
      <c r="F38" s="5"/>
      <c r="G38" s="5">
        <f>Данные!C37*F38</f>
        <v>0</v>
      </c>
      <c r="H38" s="5"/>
      <c r="I38" s="5">
        <f>Данные!C37*H38</f>
        <v>0</v>
      </c>
      <c r="J38" s="5"/>
      <c r="K38" s="5">
        <f>Данные!C37*J38</f>
        <v>0</v>
      </c>
      <c r="L38" s="5"/>
      <c r="M38" s="5">
        <f>Данные!C37*L38</f>
        <v>0</v>
      </c>
      <c r="N38" s="5"/>
      <c r="O38" s="5">
        <f>Данные!C37*N38</f>
        <v>0</v>
      </c>
    </row>
    <row r="39" spans="1:15">
      <c r="A39" s="56"/>
      <c r="B39" s="51" t="str">
        <f>Данные!B38</f>
        <v>1ПП15-1</v>
      </c>
      <c r="C39" s="52"/>
      <c r="D39" s="5"/>
      <c r="E39" s="5">
        <f>D39*Данные!C38</f>
        <v>0</v>
      </c>
      <c r="F39" s="5"/>
      <c r="G39" s="5">
        <f>Данные!C38*F39</f>
        <v>0</v>
      </c>
      <c r="H39" s="5"/>
      <c r="I39" s="5">
        <f>Данные!C38*H39</f>
        <v>0</v>
      </c>
      <c r="J39" s="5"/>
      <c r="K39" s="5">
        <f>Данные!C38*J39</f>
        <v>0</v>
      </c>
      <c r="L39" s="5"/>
      <c r="M39" s="5">
        <f>Данные!C38*L39</f>
        <v>0</v>
      </c>
      <c r="N39" s="5"/>
      <c r="O39" s="5">
        <f>Данные!C38*N39</f>
        <v>0</v>
      </c>
    </row>
    <row r="40" spans="1:15">
      <c r="A40" s="56"/>
      <c r="B40" s="51" t="str">
        <f>Данные!B39</f>
        <v>1ПП15-2</v>
      </c>
      <c r="C40" s="52"/>
      <c r="D40" s="5"/>
      <c r="E40" s="5">
        <f>D40*Данные!C39</f>
        <v>0</v>
      </c>
      <c r="F40" s="5"/>
      <c r="G40" s="5">
        <f>Данные!C39*F40</f>
        <v>0</v>
      </c>
      <c r="H40" s="5"/>
      <c r="I40" s="5">
        <f>Данные!C39*H40</f>
        <v>0</v>
      </c>
      <c r="J40" s="5"/>
      <c r="K40" s="5">
        <f>Данные!C39*J40</f>
        <v>0</v>
      </c>
      <c r="L40" s="5"/>
      <c r="M40" s="5">
        <f>Данные!C39*L40</f>
        <v>0</v>
      </c>
      <c r="N40" s="5"/>
      <c r="O40" s="5">
        <f>Данные!C39*N40</f>
        <v>0</v>
      </c>
    </row>
    <row r="41" spans="1:15">
      <c r="A41" s="56"/>
      <c r="B41" s="51" t="str">
        <f>Данные!B40</f>
        <v>*2ПП15-1</v>
      </c>
      <c r="C41" s="52"/>
      <c r="D41" s="5"/>
      <c r="E41" s="5">
        <f>D41*Данные!C40</f>
        <v>0</v>
      </c>
      <c r="F41" s="5"/>
      <c r="G41" s="5">
        <f>Данные!C40*F41</f>
        <v>0</v>
      </c>
      <c r="H41" s="5"/>
      <c r="I41" s="5">
        <f>Данные!C40*H41</f>
        <v>0</v>
      </c>
      <c r="J41" s="5"/>
      <c r="K41" s="5">
        <f>Данные!C40*J41</f>
        <v>0</v>
      </c>
      <c r="L41" s="5"/>
      <c r="M41" s="5">
        <f>Данные!C40*L41</f>
        <v>0</v>
      </c>
      <c r="N41" s="5"/>
      <c r="O41" s="5">
        <f>Данные!C40*N41</f>
        <v>0</v>
      </c>
    </row>
    <row r="42" spans="1:15">
      <c r="A42" s="56"/>
      <c r="B42" s="51" t="str">
        <f>Данные!B41</f>
        <v>*2ПП15-2</v>
      </c>
      <c r="C42" s="52"/>
      <c r="D42" s="5"/>
      <c r="E42" s="5">
        <f>D42*Данные!C41</f>
        <v>0</v>
      </c>
      <c r="F42" s="5"/>
      <c r="G42" s="5">
        <f>Данные!C41*F42</f>
        <v>0</v>
      </c>
      <c r="H42" s="5"/>
      <c r="I42" s="5">
        <f>Данные!C41*H42</f>
        <v>0</v>
      </c>
      <c r="J42" s="5"/>
      <c r="K42" s="5">
        <f>Данные!C41*J42</f>
        <v>0</v>
      </c>
      <c r="L42" s="5"/>
      <c r="M42" s="5">
        <f>Данные!C41*L42</f>
        <v>0</v>
      </c>
      <c r="N42" s="5"/>
      <c r="O42" s="5">
        <f>Данные!C41*N42</f>
        <v>0</v>
      </c>
    </row>
    <row r="43" spans="1:15">
      <c r="A43" s="56"/>
      <c r="B43" s="51" t="str">
        <f>Данные!B42</f>
        <v>3ПП15-1</v>
      </c>
      <c r="C43" s="52"/>
      <c r="D43" s="5"/>
      <c r="E43" s="5">
        <f>D43*Данные!C42</f>
        <v>0</v>
      </c>
      <c r="F43" s="5"/>
      <c r="G43" s="5">
        <f>Данные!C42*F43</f>
        <v>0</v>
      </c>
      <c r="H43" s="5"/>
      <c r="I43" s="5">
        <f>Данные!C42*H43</f>
        <v>0</v>
      </c>
      <c r="J43" s="5"/>
      <c r="K43" s="5">
        <f>Данные!C42*J43</f>
        <v>0</v>
      </c>
      <c r="L43" s="5"/>
      <c r="M43" s="5">
        <f>Данные!C42*L43</f>
        <v>0</v>
      </c>
      <c r="N43" s="5"/>
      <c r="O43" s="5">
        <f>Данные!C42*N43</f>
        <v>0</v>
      </c>
    </row>
    <row r="44" spans="1:15">
      <c r="A44" s="56"/>
      <c r="B44" s="51" t="str">
        <f>Данные!B43</f>
        <v>3ПП15-2</v>
      </c>
      <c r="C44" s="52"/>
      <c r="D44" s="5"/>
      <c r="E44" s="5">
        <f>D44*Данные!C43</f>
        <v>0</v>
      </c>
      <c r="F44" s="5"/>
      <c r="G44" s="5">
        <f>Данные!C43*F44</f>
        <v>0</v>
      </c>
      <c r="H44" s="5"/>
      <c r="I44" s="5">
        <f>Данные!C43*H44</f>
        <v>0</v>
      </c>
      <c r="J44" s="5"/>
      <c r="K44" s="5">
        <f>Данные!C43*J44</f>
        <v>0</v>
      </c>
      <c r="L44" s="5"/>
      <c r="M44" s="5">
        <f>Данные!C43*L44</f>
        <v>0</v>
      </c>
      <c r="N44" s="5"/>
      <c r="O44" s="5">
        <f>Данные!C43*N44</f>
        <v>0</v>
      </c>
    </row>
    <row r="45" spans="1:15">
      <c r="A45" s="56"/>
      <c r="B45" s="51" t="str">
        <f>Данные!B44</f>
        <v>*1ПП20-1</v>
      </c>
      <c r="C45" s="52"/>
      <c r="D45" s="5"/>
      <c r="E45" s="5">
        <f>D45*Данные!C44</f>
        <v>0</v>
      </c>
      <c r="F45" s="5"/>
      <c r="G45" s="5">
        <f>Данные!C44*F45</f>
        <v>0</v>
      </c>
      <c r="H45" s="5"/>
      <c r="I45" s="5">
        <f>Данные!C44*H45</f>
        <v>0</v>
      </c>
      <c r="J45" s="5"/>
      <c r="K45" s="5">
        <f>Данные!C44*J45</f>
        <v>0</v>
      </c>
      <c r="L45" s="5"/>
      <c r="M45" s="5">
        <f>Данные!C44*L45</f>
        <v>0</v>
      </c>
      <c r="N45" s="5"/>
      <c r="O45" s="5">
        <f>Данные!C44*N45</f>
        <v>0</v>
      </c>
    </row>
    <row r="46" spans="1:15">
      <c r="A46" s="56"/>
      <c r="B46" s="51" t="str">
        <f>Данные!B45</f>
        <v>*1ПП20-2</v>
      </c>
      <c r="C46" s="52"/>
      <c r="D46" s="5"/>
      <c r="E46" s="5">
        <f>D46*Данные!C45</f>
        <v>0</v>
      </c>
      <c r="F46" s="5"/>
      <c r="G46" s="5">
        <f>Данные!C45*F46</f>
        <v>0</v>
      </c>
      <c r="H46" s="5"/>
      <c r="I46" s="5">
        <f>Данные!C45*H46</f>
        <v>0</v>
      </c>
      <c r="J46" s="5"/>
      <c r="K46" s="5">
        <f>Данные!C45*J46</f>
        <v>0</v>
      </c>
      <c r="L46" s="5"/>
      <c r="M46" s="5">
        <f>Данные!C45*L46</f>
        <v>0</v>
      </c>
      <c r="N46" s="5"/>
      <c r="O46" s="5">
        <f>Данные!C45*N46</f>
        <v>0</v>
      </c>
    </row>
    <row r="47" spans="1:15">
      <c r="A47" s="56"/>
      <c r="B47" s="51" t="str">
        <f>Данные!B46</f>
        <v>2ПП20-1</v>
      </c>
      <c r="C47" s="52"/>
      <c r="D47" s="5"/>
      <c r="E47" s="5">
        <f>D47*Данные!C46</f>
        <v>0</v>
      </c>
      <c r="F47" s="5"/>
      <c r="G47" s="5">
        <f>Данные!C46*F47</f>
        <v>0</v>
      </c>
      <c r="H47" s="5"/>
      <c r="I47" s="5">
        <f>Данные!C46*H47</f>
        <v>0</v>
      </c>
      <c r="J47" s="5"/>
      <c r="K47" s="5">
        <f>Данные!C46*J47</f>
        <v>0</v>
      </c>
      <c r="L47" s="5"/>
      <c r="M47" s="5">
        <f>Данные!C46*L47</f>
        <v>0</v>
      </c>
      <c r="N47" s="5"/>
      <c r="O47" s="5">
        <f>Данные!C46*N47</f>
        <v>0</v>
      </c>
    </row>
    <row r="48" spans="1:15">
      <c r="A48" s="56"/>
      <c r="B48" s="51" t="str">
        <f>Данные!B47</f>
        <v>2ПП20-2</v>
      </c>
      <c r="C48" s="52"/>
      <c r="D48" s="5"/>
      <c r="E48" s="5">
        <f>D48*Данные!C47</f>
        <v>0</v>
      </c>
      <c r="F48" s="5"/>
      <c r="G48" s="5">
        <f>Данные!C47*F48</f>
        <v>0</v>
      </c>
      <c r="H48" s="5"/>
      <c r="I48" s="5">
        <f>Данные!C47*H48</f>
        <v>0</v>
      </c>
      <c r="J48" s="5"/>
      <c r="K48" s="5">
        <f>Данные!C47*J48</f>
        <v>0</v>
      </c>
      <c r="L48" s="5"/>
      <c r="M48" s="5">
        <f>Данные!C47*L48</f>
        <v>0</v>
      </c>
      <c r="N48" s="5"/>
      <c r="O48" s="5">
        <f>Данные!C47*N48</f>
        <v>0</v>
      </c>
    </row>
    <row r="49" spans="1:15">
      <c r="A49" s="56"/>
      <c r="B49" s="51" t="str">
        <f>Данные!B48</f>
        <v>**4ПП20-2</v>
      </c>
      <c r="C49" s="52"/>
      <c r="D49" s="5"/>
      <c r="E49" s="5">
        <f>D49*Данные!C48</f>
        <v>0</v>
      </c>
      <c r="F49" s="5"/>
      <c r="G49" s="5">
        <f>Данные!C48*F49</f>
        <v>0</v>
      </c>
      <c r="H49" s="5"/>
      <c r="I49" s="5">
        <f>Данные!C48*H49</f>
        <v>0</v>
      </c>
      <c r="J49" s="5"/>
      <c r="K49" s="5">
        <f>Данные!C48*J49</f>
        <v>0</v>
      </c>
      <c r="L49" s="5"/>
      <c r="M49" s="5">
        <f>Данные!C48*L49</f>
        <v>0</v>
      </c>
      <c r="N49" s="5"/>
      <c r="O49" s="5">
        <f>Данные!C48*N49</f>
        <v>0</v>
      </c>
    </row>
    <row r="50" spans="1:15">
      <c r="A50" s="56"/>
      <c r="B50" s="51" t="str">
        <f>Данные!B49</f>
        <v>**1ПП25-2</v>
      </c>
      <c r="C50" s="52"/>
      <c r="D50" s="5"/>
      <c r="E50" s="5">
        <f>D50*Данные!C49</f>
        <v>0</v>
      </c>
      <c r="F50" s="5"/>
      <c r="G50" s="5">
        <f>Данные!C49*F50</f>
        <v>0</v>
      </c>
      <c r="H50" s="5"/>
      <c r="I50" s="5">
        <f>Данные!C49*H50</f>
        <v>0</v>
      </c>
      <c r="J50" s="5"/>
      <c r="K50" s="5">
        <f>Данные!C49*J50</f>
        <v>0</v>
      </c>
      <c r="L50" s="5"/>
      <c r="M50" s="5">
        <f>Данные!C49*L50</f>
        <v>0</v>
      </c>
      <c r="N50" s="5"/>
      <c r="O50" s="5">
        <f>Данные!C49*N50</f>
        <v>0</v>
      </c>
    </row>
    <row r="51" spans="1:15">
      <c r="A51" s="56"/>
      <c r="B51" s="51" t="str">
        <f>Данные!B50</f>
        <v>**2ПП25-2</v>
      </c>
      <c r="C51" s="52"/>
      <c r="D51" s="5"/>
      <c r="E51" s="5">
        <f>D51*Данные!C50</f>
        <v>0</v>
      </c>
      <c r="F51" s="5"/>
      <c r="G51" s="5">
        <f>Данные!C50*F51</f>
        <v>0</v>
      </c>
      <c r="H51" s="5"/>
      <c r="I51" s="5">
        <f>Данные!C50*H51</f>
        <v>0</v>
      </c>
      <c r="J51" s="5"/>
      <c r="K51" s="5">
        <f>Данные!C50*J51</f>
        <v>0</v>
      </c>
      <c r="L51" s="5"/>
      <c r="M51" s="5">
        <f>Данные!C50*L51</f>
        <v>0</v>
      </c>
      <c r="N51" s="5"/>
      <c r="O51" s="5">
        <f>Данные!C50*N51</f>
        <v>0</v>
      </c>
    </row>
    <row r="52" spans="1:15">
      <c r="A52" s="56"/>
      <c r="B52" s="51" t="str">
        <f>Данные!B51</f>
        <v>ПН10</v>
      </c>
      <c r="C52" s="52"/>
      <c r="D52" s="5"/>
      <c r="E52" s="5">
        <f>D52*Данные!C51</f>
        <v>0</v>
      </c>
      <c r="F52" s="5"/>
      <c r="G52" s="5">
        <f>Данные!C51*F52</f>
        <v>0</v>
      </c>
      <c r="H52" s="5"/>
      <c r="I52" s="5">
        <f>Данные!C51*H52</f>
        <v>0</v>
      </c>
      <c r="J52" s="5"/>
      <c r="K52" s="5">
        <f>Данные!C51*J52</f>
        <v>0</v>
      </c>
      <c r="L52" s="5"/>
      <c r="M52" s="5">
        <f>Данные!C51*L52</f>
        <v>0</v>
      </c>
      <c r="N52" s="5"/>
      <c r="O52" s="5">
        <f>Данные!C51*N52</f>
        <v>0</v>
      </c>
    </row>
    <row r="53" spans="1:15">
      <c r="A53" s="56"/>
      <c r="B53" s="51" t="str">
        <f>Данные!B52</f>
        <v>ПН15</v>
      </c>
      <c r="C53" s="52"/>
      <c r="D53" s="5"/>
      <c r="E53" s="5">
        <f>D53*Данные!C52</f>
        <v>0</v>
      </c>
      <c r="F53" s="5"/>
      <c r="G53" s="5">
        <f>Данные!C52*F53</f>
        <v>0</v>
      </c>
      <c r="H53" s="5"/>
      <c r="I53" s="5">
        <f>Данные!C52*H53</f>
        <v>0</v>
      </c>
      <c r="J53" s="5"/>
      <c r="K53" s="5">
        <f>Данные!C52*J53</f>
        <v>0</v>
      </c>
      <c r="L53" s="5"/>
      <c r="M53" s="5">
        <f>Данные!C52*L53</f>
        <v>0</v>
      </c>
      <c r="N53" s="5"/>
      <c r="O53" s="5">
        <f>Данные!C52*N53</f>
        <v>0</v>
      </c>
    </row>
    <row r="54" spans="1:15">
      <c r="A54" s="56"/>
      <c r="B54" s="51" t="str">
        <f>Данные!B53</f>
        <v>ПН20</v>
      </c>
      <c r="C54" s="52"/>
      <c r="D54" s="5"/>
      <c r="E54" s="5">
        <f>D54*Данные!C53</f>
        <v>0</v>
      </c>
      <c r="F54" s="5"/>
      <c r="G54" s="5">
        <f>Данные!C53*F54</f>
        <v>0</v>
      </c>
      <c r="H54" s="5"/>
      <c r="I54" s="5">
        <f>Данные!C53*H54</f>
        <v>0</v>
      </c>
      <c r="J54" s="5"/>
      <c r="K54" s="5">
        <f>Данные!C53*J54</f>
        <v>0</v>
      </c>
      <c r="L54" s="5"/>
      <c r="M54" s="5">
        <f>Данные!C53*L54</f>
        <v>0</v>
      </c>
      <c r="N54" s="5"/>
      <c r="O54" s="5">
        <f>Данные!C53*N54</f>
        <v>0</v>
      </c>
    </row>
    <row r="55" spans="1:15">
      <c r="A55" s="56"/>
      <c r="B55" s="51" t="str">
        <f>Данные!B54</f>
        <v>ПН25</v>
      </c>
      <c r="C55" s="52"/>
      <c r="D55" s="5"/>
      <c r="E55" s="5">
        <f>D55*Данные!C54</f>
        <v>0</v>
      </c>
      <c r="F55" s="5"/>
      <c r="G55" s="5">
        <f>Данные!C54*F55</f>
        <v>0</v>
      </c>
      <c r="H55" s="5"/>
      <c r="I55" s="5">
        <f>Данные!C54*H55</f>
        <v>0</v>
      </c>
      <c r="J55" s="5"/>
      <c r="K55" s="5">
        <f>Данные!C54*J55</f>
        <v>0</v>
      </c>
      <c r="L55" s="5"/>
      <c r="M55" s="5">
        <f>Данные!C54*L55</f>
        <v>0</v>
      </c>
      <c r="N55" s="5"/>
      <c r="O55" s="5">
        <f>Данные!C54*N55</f>
        <v>0</v>
      </c>
    </row>
    <row r="56" spans="1:15">
      <c r="A56" s="56"/>
      <c r="B56" s="51" t="str">
        <f>Данные!B55</f>
        <v>К06</v>
      </c>
      <c r="C56" s="52"/>
      <c r="D56" s="5"/>
      <c r="E56" s="5">
        <f>D56*Данные!C55</f>
        <v>0</v>
      </c>
      <c r="F56" s="5"/>
      <c r="G56" s="5">
        <f>Данные!C55*F56</f>
        <v>0</v>
      </c>
      <c r="H56" s="5"/>
      <c r="I56" s="5">
        <f>Данные!C55*H56</f>
        <v>0</v>
      </c>
      <c r="J56" s="5"/>
      <c r="K56" s="5">
        <f>Данные!C55*J56</f>
        <v>0</v>
      </c>
      <c r="L56" s="5"/>
      <c r="M56" s="5">
        <f>Данные!C55*L56</f>
        <v>0</v>
      </c>
      <c r="N56" s="5"/>
      <c r="O56" s="5">
        <f>Данные!C55*N56</f>
        <v>0</v>
      </c>
    </row>
    <row r="57" spans="1:15">
      <c r="A57" s="56"/>
      <c r="B57" s="51" t="str">
        <f>Данные!B56</f>
        <v>П010</v>
      </c>
      <c r="C57" s="52"/>
      <c r="D57" s="5"/>
      <c r="E57" s="5">
        <f>D57*Данные!C56</f>
        <v>0</v>
      </c>
      <c r="F57" s="5"/>
      <c r="G57" s="5">
        <f>Данные!C56*F57</f>
        <v>0</v>
      </c>
      <c r="H57" s="5"/>
      <c r="I57" s="5">
        <f>Данные!C56*H57</f>
        <v>0</v>
      </c>
      <c r="J57" s="5"/>
      <c r="K57" s="5">
        <f>Данные!C56*J57</f>
        <v>0</v>
      </c>
      <c r="L57" s="5"/>
      <c r="M57" s="5">
        <f>Данные!C56*L57</f>
        <v>0</v>
      </c>
      <c r="N57" s="5"/>
      <c r="O57" s="5">
        <f>Данные!C56*N57</f>
        <v>0</v>
      </c>
    </row>
    <row r="58" spans="1:15">
      <c r="A58" s="56"/>
      <c r="B58" s="51" t="str">
        <f>Данные!B57</f>
        <v>ПД6</v>
      </c>
      <c r="C58" s="52"/>
      <c r="D58" s="5"/>
      <c r="E58" s="5">
        <f>D58*Данные!C57</f>
        <v>0</v>
      </c>
      <c r="F58" s="5"/>
      <c r="G58" s="5">
        <f>Данные!C57*F58</f>
        <v>0</v>
      </c>
      <c r="H58" s="5"/>
      <c r="I58" s="5">
        <f>Данные!C57*H58</f>
        <v>0</v>
      </c>
      <c r="J58" s="5"/>
      <c r="K58" s="5">
        <f>Данные!C57*J58</f>
        <v>0</v>
      </c>
      <c r="L58" s="5"/>
      <c r="M58" s="5">
        <f>Данные!C57*L58</f>
        <v>0</v>
      </c>
      <c r="N58" s="5"/>
      <c r="O58" s="5">
        <f>Данные!C57*N58</f>
        <v>0</v>
      </c>
    </row>
    <row r="59" spans="1:15">
      <c r="A59" s="56"/>
      <c r="B59" s="51" t="str">
        <f>Данные!B58</f>
        <v>ПД10</v>
      </c>
      <c r="C59" s="52"/>
      <c r="D59" s="5"/>
      <c r="E59" s="5">
        <f>D59*Данные!C58</f>
        <v>0</v>
      </c>
      <c r="F59" s="5"/>
      <c r="G59" s="5">
        <f>Данные!C58*F59</f>
        <v>0</v>
      </c>
      <c r="H59" s="5"/>
      <c r="I59" s="5">
        <f>Данные!C58*H59</f>
        <v>0</v>
      </c>
      <c r="J59" s="5"/>
      <c r="K59" s="5">
        <f>Данные!C58*J59</f>
        <v>0</v>
      </c>
      <c r="L59" s="5"/>
      <c r="M59" s="5">
        <f>Данные!C58*L59</f>
        <v>0</v>
      </c>
      <c r="N59" s="5"/>
      <c r="O59" s="5">
        <f>Данные!C58*N59</f>
        <v>0</v>
      </c>
    </row>
    <row r="60" spans="1:15" ht="17.25" customHeight="1">
      <c r="A60" s="56"/>
      <c r="B60" s="53" t="s">
        <v>65</v>
      </c>
      <c r="C60" s="54"/>
      <c r="D60" s="5"/>
      <c r="E60" s="5">
        <f>D60*Данные!F64</f>
        <v>0</v>
      </c>
      <c r="F60" s="5"/>
      <c r="G60" s="5">
        <f>Данные!F64*F60</f>
        <v>0</v>
      </c>
      <c r="H60" s="5"/>
      <c r="I60" s="5">
        <f>Данные!F64*H60</f>
        <v>0</v>
      </c>
      <c r="J60" s="5"/>
      <c r="K60" s="5">
        <f>J60*Данные!F64</f>
        <v>0</v>
      </c>
      <c r="L60" s="5"/>
      <c r="M60" s="5">
        <f>Данные!F64*L60</f>
        <v>0</v>
      </c>
      <c r="N60" s="5"/>
      <c r="O60" s="5">
        <f>N60*Данные!F64</f>
        <v>0</v>
      </c>
    </row>
    <row r="61" spans="1:15">
      <c r="A61" s="56"/>
      <c r="B61" s="51" t="s">
        <v>66</v>
      </c>
      <c r="C61" s="52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>
      <c r="A62" s="57" t="s">
        <v>67</v>
      </c>
      <c r="B62" s="57"/>
      <c r="C62" s="6" t="s">
        <v>68</v>
      </c>
      <c r="E62" s="12">
        <f>SUM(E5:E59)*D3</f>
        <v>0</v>
      </c>
      <c r="F62" s="11"/>
      <c r="G62" s="12">
        <f t="shared" ref="G62:O62" si="0">SUM(G5:G59)*F3</f>
        <v>0</v>
      </c>
      <c r="H62" s="11"/>
      <c r="I62" s="12">
        <f t="shared" si="0"/>
        <v>0</v>
      </c>
      <c r="J62" s="11"/>
      <c r="K62" s="12">
        <f t="shared" si="0"/>
        <v>0</v>
      </c>
      <c r="L62" s="11"/>
      <c r="M62" s="12">
        <f t="shared" si="0"/>
        <v>0</v>
      </c>
      <c r="N62" s="11"/>
      <c r="O62" s="12">
        <f t="shared" si="0"/>
        <v>0</v>
      </c>
    </row>
    <row r="63" spans="1:15">
      <c r="A63" s="58"/>
      <c r="B63" s="58"/>
      <c r="C63" s="6" t="s">
        <v>69</v>
      </c>
      <c r="E63" s="7">
        <f>E60*D3</f>
        <v>0</v>
      </c>
      <c r="F63" s="11"/>
      <c r="G63" s="7">
        <f t="shared" ref="G63:O63" si="1">G60*F3</f>
        <v>0</v>
      </c>
      <c r="H63" s="11"/>
      <c r="I63" s="7">
        <f t="shared" si="1"/>
        <v>0</v>
      </c>
      <c r="J63" s="11"/>
      <c r="K63" s="7">
        <f t="shared" si="1"/>
        <v>0</v>
      </c>
      <c r="L63" s="11"/>
      <c r="M63" s="7">
        <f t="shared" si="1"/>
        <v>0</v>
      </c>
      <c r="N63" s="11"/>
      <c r="O63" s="7">
        <f t="shared" si="1"/>
        <v>0</v>
      </c>
    </row>
    <row r="64" spans="1:15">
      <c r="C64" s="6" t="s">
        <v>70</v>
      </c>
      <c r="E64" s="7">
        <f>E61*D3</f>
        <v>0</v>
      </c>
      <c r="F64" s="11"/>
      <c r="G64" s="7">
        <f t="shared" ref="G64:O64" si="2">G61*F3</f>
        <v>0</v>
      </c>
      <c r="H64" s="11"/>
      <c r="I64" s="7">
        <f t="shared" si="2"/>
        <v>0</v>
      </c>
      <c r="J64" s="11"/>
      <c r="K64" s="7">
        <f t="shared" si="2"/>
        <v>0</v>
      </c>
      <c r="L64" s="11"/>
      <c r="M64" s="7">
        <f t="shared" si="2"/>
        <v>0</v>
      </c>
      <c r="N64" s="11"/>
      <c r="O64" s="7">
        <f t="shared" si="2"/>
        <v>0</v>
      </c>
    </row>
    <row r="66" spans="1:5">
      <c r="A66" s="57" t="s">
        <v>67</v>
      </c>
      <c r="B66" s="57"/>
      <c r="C66" s="6" t="s">
        <v>68</v>
      </c>
      <c r="D66" s="55">
        <f>E62+G62+I62+K62+M62+O62</f>
        <v>0</v>
      </c>
      <c r="E66" s="55"/>
    </row>
    <row r="67" spans="1:5">
      <c r="A67" s="58"/>
      <c r="B67" s="58"/>
      <c r="C67" s="6" t="s">
        <v>69</v>
      </c>
      <c r="D67" s="55">
        <f t="shared" ref="D67:D68" si="3">E63+G63+I63+K63+M63+O63</f>
        <v>0</v>
      </c>
      <c r="E67" s="55"/>
    </row>
    <row r="68" spans="1:5">
      <c r="C68" s="6" t="s">
        <v>70</v>
      </c>
      <c r="D68" s="55">
        <f t="shared" si="3"/>
        <v>0</v>
      </c>
      <c r="E68" s="55"/>
    </row>
  </sheetData>
  <sheetProtection formatCells="0" formatRows="0" deleteColumns="0" deleteRows="0" sort="0" autoFilter="0"/>
  <mergeCells count="77">
    <mergeCell ref="H3:I3"/>
    <mergeCell ref="J3:K3"/>
    <mergeCell ref="L3:M3"/>
    <mergeCell ref="N3:O3"/>
    <mergeCell ref="B12:C12"/>
    <mergeCell ref="A1:B4"/>
    <mergeCell ref="D1:O1"/>
    <mergeCell ref="D2:E2"/>
    <mergeCell ref="F2:G2"/>
    <mergeCell ref="H2:I2"/>
    <mergeCell ref="J2:K2"/>
    <mergeCell ref="L2:M2"/>
    <mergeCell ref="N2:O2"/>
    <mergeCell ref="D3:E3"/>
    <mergeCell ref="F3:G3"/>
    <mergeCell ref="D68:E68"/>
    <mergeCell ref="A5:A61"/>
    <mergeCell ref="B5:C5"/>
    <mergeCell ref="B6:C6"/>
    <mergeCell ref="B7:C7"/>
    <mergeCell ref="B8:C8"/>
    <mergeCell ref="B9:C9"/>
    <mergeCell ref="B10:C10"/>
    <mergeCell ref="B11:C11"/>
    <mergeCell ref="A62:B63"/>
    <mergeCell ref="A66:B67"/>
    <mergeCell ref="D66:E66"/>
    <mergeCell ref="B13:C13"/>
    <mergeCell ref="B14:C14"/>
    <mergeCell ref="B15:C15"/>
    <mergeCell ref="D67:E67"/>
    <mergeCell ref="B16:C16"/>
    <mergeCell ref="B17:C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55:C55"/>
    <mergeCell ref="B56:C56"/>
    <mergeCell ref="B57:C57"/>
    <mergeCell ref="B58:C58"/>
    <mergeCell ref="B59:C59"/>
    <mergeCell ref="B60:C60"/>
  </mergeCells>
  <conditionalFormatting sqref="C64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6:C6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8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60:B61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2:C63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A1:S68"/>
  <sheetViews>
    <sheetView zoomScale="55" zoomScaleNormal="55" zoomScalePageLayoutView="70" workbookViewId="0">
      <selection activeCell="Y38" sqref="X38:AB44"/>
    </sheetView>
  </sheetViews>
  <sheetFormatPr defaultRowHeight="15"/>
  <sheetData>
    <row r="1" spans="1:15">
      <c r="A1" s="59"/>
      <c r="B1" s="59"/>
      <c r="C1" s="3" t="s">
        <v>58</v>
      </c>
      <c r="D1" s="59" t="s">
        <v>59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>
      <c r="A2" s="59"/>
      <c r="B2" s="59"/>
      <c r="C2" s="3" t="s">
        <v>60</v>
      </c>
      <c r="D2" s="60"/>
      <c r="E2" s="60"/>
      <c r="F2" s="59"/>
      <c r="G2" s="59"/>
      <c r="H2" s="60"/>
      <c r="I2" s="60"/>
      <c r="J2" s="60"/>
      <c r="K2" s="60"/>
      <c r="L2" s="60"/>
      <c r="M2" s="60"/>
      <c r="N2" s="60"/>
      <c r="O2" s="60"/>
    </row>
    <row r="3" spans="1:15">
      <c r="A3" s="59"/>
      <c r="B3" s="59"/>
      <c r="C3" s="3" t="s">
        <v>61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>
      <c r="A4" s="59"/>
      <c r="B4" s="59"/>
      <c r="C4" s="4"/>
      <c r="D4" s="15" t="s">
        <v>62</v>
      </c>
      <c r="E4" s="13" t="s">
        <v>63</v>
      </c>
      <c r="F4" s="15" t="s">
        <v>62</v>
      </c>
      <c r="G4" s="13" t="s">
        <v>63</v>
      </c>
      <c r="H4" s="15" t="s">
        <v>62</v>
      </c>
      <c r="I4" s="13" t="s">
        <v>63</v>
      </c>
      <c r="J4" s="15" t="s">
        <v>62</v>
      </c>
      <c r="K4" s="13" t="s">
        <v>63</v>
      </c>
      <c r="L4" s="15" t="s">
        <v>62</v>
      </c>
      <c r="M4" s="13" t="s">
        <v>63</v>
      </c>
      <c r="N4" s="15" t="s">
        <v>62</v>
      </c>
      <c r="O4" s="13" t="s">
        <v>63</v>
      </c>
    </row>
    <row r="5" spans="1:15" ht="15" customHeight="1">
      <c r="A5" s="67" t="s">
        <v>64</v>
      </c>
      <c r="B5" s="61" t="str">
        <f>Данные!B4</f>
        <v>КС7.3</v>
      </c>
      <c r="C5" s="62"/>
      <c r="D5" s="16"/>
      <c r="E5" s="14">
        <f>D5*Данные!C4</f>
        <v>0</v>
      </c>
      <c r="F5" s="16"/>
      <c r="G5" s="14">
        <f>Данные!C4*F5</f>
        <v>0</v>
      </c>
      <c r="H5" s="16"/>
      <c r="I5" s="14">
        <f>Данные!C4*H5</f>
        <v>0</v>
      </c>
      <c r="J5" s="16"/>
      <c r="K5" s="14">
        <f>Данные!C4*J5</f>
        <v>0</v>
      </c>
      <c r="L5" s="16"/>
      <c r="M5" s="14">
        <f>Данные!C4*L5</f>
        <v>0</v>
      </c>
      <c r="N5" s="16"/>
      <c r="O5" s="14">
        <f>Данные!C4*N5</f>
        <v>0</v>
      </c>
    </row>
    <row r="6" spans="1:15">
      <c r="A6" s="67"/>
      <c r="B6" s="61" t="str">
        <f>Данные!B5</f>
        <v>КС7.9</v>
      </c>
      <c r="C6" s="62"/>
      <c r="D6" s="15"/>
      <c r="E6" s="14">
        <f>D6*Данные!C5</f>
        <v>0</v>
      </c>
      <c r="F6" s="15"/>
      <c r="G6" s="14">
        <f>Данные!C5*F6</f>
        <v>0</v>
      </c>
      <c r="H6" s="15"/>
      <c r="I6" s="14">
        <f>Данные!C5*H6</f>
        <v>0</v>
      </c>
      <c r="J6" s="16"/>
      <c r="K6" s="14">
        <f>Данные!C5*J6</f>
        <v>0</v>
      </c>
      <c r="L6" s="16"/>
      <c r="M6" s="14">
        <f>Данные!C5*L6</f>
        <v>0</v>
      </c>
      <c r="N6" s="16"/>
      <c r="O6" s="14">
        <f>Данные!C5*N6</f>
        <v>0</v>
      </c>
    </row>
    <row r="7" spans="1:15">
      <c r="A7" s="67"/>
      <c r="B7" s="61" t="str">
        <f>Данные!B6</f>
        <v>КС10.3</v>
      </c>
      <c r="C7" s="62"/>
      <c r="D7" s="15"/>
      <c r="E7" s="14">
        <f>D7*Данные!C6</f>
        <v>0</v>
      </c>
      <c r="F7" s="15"/>
      <c r="G7" s="14">
        <f>Данные!C6*F7</f>
        <v>0</v>
      </c>
      <c r="H7" s="15"/>
      <c r="I7" s="14">
        <f>Данные!C6*H7</f>
        <v>0</v>
      </c>
      <c r="J7" s="16"/>
      <c r="K7" s="14">
        <f>Данные!C6*J7</f>
        <v>0</v>
      </c>
      <c r="L7" s="16"/>
      <c r="M7" s="14">
        <f>Данные!C6*L7</f>
        <v>0</v>
      </c>
      <c r="N7" s="16"/>
      <c r="O7" s="14">
        <f>Данные!C6*N7</f>
        <v>0</v>
      </c>
    </row>
    <row r="8" spans="1:15" ht="15" customHeight="1">
      <c r="A8" s="67"/>
      <c r="B8" s="61" t="str">
        <f>Данные!B7</f>
        <v>КС10.6</v>
      </c>
      <c r="C8" s="62"/>
      <c r="D8" s="15"/>
      <c r="E8" s="14">
        <f>D8*Данные!C7</f>
        <v>0</v>
      </c>
      <c r="F8" s="15"/>
      <c r="G8" s="14">
        <f>Данные!C7*F8</f>
        <v>0</v>
      </c>
      <c r="H8" s="15"/>
      <c r="I8" s="14">
        <f>Данные!C7*H8</f>
        <v>0</v>
      </c>
      <c r="J8" s="16"/>
      <c r="K8" s="14">
        <f>Данные!C7*J8</f>
        <v>0</v>
      </c>
      <c r="L8" s="16"/>
      <c r="M8" s="14">
        <f>Данные!C7*L8</f>
        <v>0</v>
      </c>
      <c r="N8" s="16"/>
      <c r="O8" s="14">
        <f>Данные!C7*N8</f>
        <v>0</v>
      </c>
    </row>
    <row r="9" spans="1:15">
      <c r="A9" s="67"/>
      <c r="B9" s="61" t="str">
        <f>Данные!B8</f>
        <v>КС10.9</v>
      </c>
      <c r="C9" s="62"/>
      <c r="D9" s="15"/>
      <c r="E9" s="14">
        <f>D9*Данные!C8</f>
        <v>0</v>
      </c>
      <c r="F9" s="15"/>
      <c r="G9" s="14">
        <f>Данные!C8*F9</f>
        <v>0</v>
      </c>
      <c r="H9" s="15"/>
      <c r="I9" s="14">
        <f>Данные!C8*H9</f>
        <v>0</v>
      </c>
      <c r="J9" s="16"/>
      <c r="K9" s="14">
        <f>Данные!C8*J9</f>
        <v>0</v>
      </c>
      <c r="L9" s="16"/>
      <c r="M9" s="14">
        <f>Данные!C8*L9</f>
        <v>0</v>
      </c>
      <c r="N9" s="16"/>
      <c r="O9" s="14">
        <f>Данные!C8*N9</f>
        <v>0</v>
      </c>
    </row>
    <row r="10" spans="1:15">
      <c r="A10" s="67"/>
      <c r="B10" s="61" t="str">
        <f>Данные!B9</f>
        <v>КС13.6</v>
      </c>
      <c r="C10" s="62"/>
      <c r="D10" s="15"/>
      <c r="E10" s="14">
        <f>D10*Данные!C9</f>
        <v>0</v>
      </c>
      <c r="F10" s="15"/>
      <c r="G10" s="14">
        <f>Данные!C9*F10</f>
        <v>0</v>
      </c>
      <c r="H10" s="15"/>
      <c r="I10" s="14">
        <f>Данные!C9*H10</f>
        <v>0</v>
      </c>
      <c r="J10" s="16"/>
      <c r="K10" s="14">
        <f>Данные!C9*J10</f>
        <v>0</v>
      </c>
      <c r="L10" s="16"/>
      <c r="M10" s="14">
        <f>Данные!C9*L10</f>
        <v>0</v>
      </c>
      <c r="N10" s="16"/>
      <c r="O10" s="14">
        <f>Данные!C9*N10</f>
        <v>0</v>
      </c>
    </row>
    <row r="11" spans="1:15">
      <c r="A11" s="67"/>
      <c r="B11" s="61" t="str">
        <f>Данные!B10</f>
        <v>КС15.6</v>
      </c>
      <c r="C11" s="62"/>
      <c r="D11" s="15"/>
      <c r="E11" s="14">
        <f>D11*Данные!C10</f>
        <v>0</v>
      </c>
      <c r="F11" s="15"/>
      <c r="G11" s="14">
        <f>Данные!C10*F11</f>
        <v>0</v>
      </c>
      <c r="H11" s="15"/>
      <c r="I11" s="14">
        <f>Данные!C10*H11</f>
        <v>0</v>
      </c>
      <c r="J11" s="16"/>
      <c r="K11" s="14">
        <f>Данные!C10*J11</f>
        <v>0</v>
      </c>
      <c r="L11" s="16"/>
      <c r="M11" s="14">
        <f>Данные!C10*L11</f>
        <v>0</v>
      </c>
      <c r="N11" s="16"/>
      <c r="O11" s="14">
        <f>Данные!C10*N11</f>
        <v>0</v>
      </c>
    </row>
    <row r="12" spans="1:15">
      <c r="A12" s="67"/>
      <c r="B12" s="61" t="str">
        <f>Данные!B11</f>
        <v>КС15.9</v>
      </c>
      <c r="C12" s="62"/>
      <c r="D12" s="15"/>
      <c r="E12" s="14">
        <f>D12*Данные!C11</f>
        <v>0</v>
      </c>
      <c r="F12" s="15"/>
      <c r="G12" s="14">
        <f>Данные!C11*F12</f>
        <v>0</v>
      </c>
      <c r="H12" s="15"/>
      <c r="I12" s="14">
        <f>Данные!C11*H12</f>
        <v>0</v>
      </c>
      <c r="J12" s="16"/>
      <c r="K12" s="14">
        <f>Данные!C11*J12</f>
        <v>0</v>
      </c>
      <c r="L12" s="16"/>
      <c r="M12" s="14">
        <f>Данные!C11*L12</f>
        <v>0</v>
      </c>
      <c r="N12" s="16"/>
      <c r="O12" s="14">
        <f>Данные!C11*N12</f>
        <v>0</v>
      </c>
    </row>
    <row r="13" spans="1:15">
      <c r="A13" s="67"/>
      <c r="B13" s="61" t="str">
        <f>Данные!B12</f>
        <v>КС15.18</v>
      </c>
      <c r="C13" s="62"/>
      <c r="D13" s="15"/>
      <c r="E13" s="14">
        <f>D13*Данные!C12</f>
        <v>0</v>
      </c>
      <c r="F13" s="15"/>
      <c r="G13" s="14">
        <f>Данные!C12*F13</f>
        <v>0</v>
      </c>
      <c r="H13" s="15"/>
      <c r="I13" s="14">
        <f>Данные!C12*H13</f>
        <v>0</v>
      </c>
      <c r="J13" s="16"/>
      <c r="K13" s="14">
        <f>Данные!C12*J13</f>
        <v>0</v>
      </c>
      <c r="L13" s="16"/>
      <c r="M13" s="14">
        <f>Данные!C12*L13</f>
        <v>0</v>
      </c>
      <c r="N13" s="16"/>
      <c r="O13" s="14">
        <f>Данные!C12*N13</f>
        <v>0</v>
      </c>
    </row>
    <row r="14" spans="1:15">
      <c r="A14" s="67"/>
      <c r="B14" s="61" t="str">
        <f>Данные!B13</f>
        <v>КС20.6</v>
      </c>
      <c r="C14" s="62"/>
      <c r="D14" s="15"/>
      <c r="E14" s="14">
        <f>D14*Данные!C13</f>
        <v>0</v>
      </c>
      <c r="F14" s="15"/>
      <c r="G14" s="14">
        <f>Данные!C13*F14</f>
        <v>0</v>
      </c>
      <c r="H14" s="15"/>
      <c r="I14" s="14">
        <f>Данные!C13*H14</f>
        <v>0</v>
      </c>
      <c r="J14" s="16"/>
      <c r="K14" s="14">
        <f>Данные!C13*J14</f>
        <v>0</v>
      </c>
      <c r="L14" s="16"/>
      <c r="M14" s="14">
        <f>Данные!C13*L14</f>
        <v>0</v>
      </c>
      <c r="N14" s="16"/>
      <c r="O14" s="14">
        <f>Данные!C13*N14</f>
        <v>0</v>
      </c>
    </row>
    <row r="15" spans="1:15">
      <c r="A15" s="67"/>
      <c r="B15" s="61" t="str">
        <f>Данные!B14</f>
        <v>КС20.9</v>
      </c>
      <c r="C15" s="62"/>
      <c r="D15" s="15"/>
      <c r="E15" s="14">
        <f>D15*Данные!C14</f>
        <v>0</v>
      </c>
      <c r="F15" s="15"/>
      <c r="G15" s="14">
        <f>Данные!C14*F15</f>
        <v>0</v>
      </c>
      <c r="H15" s="15"/>
      <c r="I15" s="14">
        <f>Данные!C14*H15</f>
        <v>0</v>
      </c>
      <c r="J15" s="16"/>
      <c r="K15" s="14">
        <f>Данные!C14*J15</f>
        <v>0</v>
      </c>
      <c r="L15" s="16"/>
      <c r="M15" s="14">
        <f>Данные!C14*L15</f>
        <v>0</v>
      </c>
      <c r="N15" s="16"/>
      <c r="O15" s="14">
        <f>Данные!C14*N15</f>
        <v>0</v>
      </c>
    </row>
    <row r="16" spans="1:15">
      <c r="A16" s="67"/>
      <c r="B16" s="61" t="str">
        <f>Данные!B15</f>
        <v>КС25.6</v>
      </c>
      <c r="C16" s="62"/>
      <c r="D16" s="15"/>
      <c r="E16" s="14">
        <f>D16*Данные!C15</f>
        <v>0</v>
      </c>
      <c r="F16" s="15"/>
      <c r="G16" s="14">
        <f>Данные!C15*F16</f>
        <v>0</v>
      </c>
      <c r="H16" s="15"/>
      <c r="I16" s="14">
        <f>Данные!C15*H16</f>
        <v>0</v>
      </c>
      <c r="J16" s="16"/>
      <c r="K16" s="14">
        <f>Данные!C15*J16</f>
        <v>0</v>
      </c>
      <c r="L16" s="16"/>
      <c r="M16" s="14">
        <f>Данные!C15*L16</f>
        <v>0</v>
      </c>
      <c r="N16" s="16"/>
      <c r="O16" s="14">
        <f>Данные!C15*N16</f>
        <v>0</v>
      </c>
    </row>
    <row r="17" spans="1:15">
      <c r="A17" s="67"/>
      <c r="B17" s="61" t="str">
        <f>Данные!B16</f>
        <v>*КС13.9</v>
      </c>
      <c r="C17" s="62"/>
      <c r="D17" s="15"/>
      <c r="E17" s="14">
        <f>D17*Данные!C16</f>
        <v>0</v>
      </c>
      <c r="F17" s="15"/>
      <c r="G17" s="14">
        <f>Данные!C16*F17</f>
        <v>0</v>
      </c>
      <c r="H17" s="15"/>
      <c r="I17" s="14">
        <f>Данные!C16*H17</f>
        <v>0</v>
      </c>
      <c r="J17" s="16"/>
      <c r="K17" s="14">
        <f>Данные!C16*J17</f>
        <v>0</v>
      </c>
      <c r="L17" s="16"/>
      <c r="M17" s="14">
        <f>Данные!C16*L17</f>
        <v>0</v>
      </c>
      <c r="N17" s="16"/>
      <c r="O17" s="14">
        <f>Данные!C16*N17</f>
        <v>0</v>
      </c>
    </row>
    <row r="18" spans="1:15">
      <c r="A18" s="67"/>
      <c r="B18" s="61" t="str">
        <f>Данные!B17</f>
        <v>*КС25.12</v>
      </c>
      <c r="C18" s="62"/>
      <c r="D18" s="15"/>
      <c r="E18" s="14">
        <f>D18*Данные!C17</f>
        <v>0</v>
      </c>
      <c r="F18" s="15"/>
      <c r="G18" s="14">
        <f>Данные!C17*F18</f>
        <v>0</v>
      </c>
      <c r="H18" s="15"/>
      <c r="I18" s="14">
        <f>Данные!C17*H18</f>
        <v>0</v>
      </c>
      <c r="J18" s="16"/>
      <c r="K18" s="14">
        <f>Данные!C17*J18</f>
        <v>0</v>
      </c>
      <c r="L18" s="16"/>
      <c r="M18" s="14">
        <f>Данные!C17*L18</f>
        <v>0</v>
      </c>
      <c r="N18" s="16"/>
      <c r="O18" s="14">
        <f>Данные!C17*N18</f>
        <v>0</v>
      </c>
    </row>
    <row r="19" spans="1:15" ht="15" customHeight="1">
      <c r="A19" s="67"/>
      <c r="B19" s="61" t="str">
        <f>Данные!B18</f>
        <v>КС10.9а</v>
      </c>
      <c r="C19" s="62"/>
      <c r="D19" s="15"/>
      <c r="E19" s="14">
        <f>D19*Данные!C18</f>
        <v>0</v>
      </c>
      <c r="F19" s="15"/>
      <c r="G19" s="14">
        <f>Данные!C18*F19</f>
        <v>0</v>
      </c>
      <c r="H19" s="15"/>
      <c r="I19" s="14">
        <f>Данные!C18*H19</f>
        <v>0</v>
      </c>
      <c r="J19" s="16"/>
      <c r="K19" s="14">
        <f>Данные!C18*J19</f>
        <v>0</v>
      </c>
      <c r="L19" s="16"/>
      <c r="M19" s="14">
        <f>Данные!C18*L19</f>
        <v>0</v>
      </c>
      <c r="N19" s="16"/>
      <c r="O19" s="14">
        <f>Данные!C18*N19</f>
        <v>0</v>
      </c>
    </row>
    <row r="20" spans="1:15">
      <c r="A20" s="67"/>
      <c r="B20" s="61" t="str">
        <f>Данные!B19</f>
        <v>КС10.18а</v>
      </c>
      <c r="C20" s="62"/>
      <c r="D20" s="15"/>
      <c r="E20" s="14">
        <f>D20*Данные!C19</f>
        <v>0</v>
      </c>
      <c r="F20" s="15"/>
      <c r="G20" s="14">
        <f>Данные!C19*F20</f>
        <v>0</v>
      </c>
      <c r="H20" s="15"/>
      <c r="I20" s="14">
        <f>Данные!C19*H20</f>
        <v>0</v>
      </c>
      <c r="J20" s="16"/>
      <c r="K20" s="14">
        <f>Данные!C19*J20</f>
        <v>0</v>
      </c>
      <c r="L20" s="16"/>
      <c r="M20" s="14">
        <f>Данные!C19*L20</f>
        <v>0</v>
      </c>
      <c r="N20" s="16"/>
      <c r="O20" s="14">
        <f>Данные!C19*N20</f>
        <v>0</v>
      </c>
    </row>
    <row r="21" spans="1:15">
      <c r="A21" s="67"/>
      <c r="B21" s="61" t="str">
        <f>Данные!B20</f>
        <v>КС13.9а</v>
      </c>
      <c r="C21" s="62"/>
      <c r="D21" s="15"/>
      <c r="E21" s="14">
        <f>D21*Данные!C20</f>
        <v>0</v>
      </c>
      <c r="F21" s="15"/>
      <c r="G21" s="14">
        <f>Данные!C20*F21</f>
        <v>0</v>
      </c>
      <c r="H21" s="15"/>
      <c r="I21" s="14">
        <f>Данные!C20*H21</f>
        <v>0</v>
      </c>
      <c r="J21" s="16"/>
      <c r="K21" s="14">
        <f>Данные!C20*J21</f>
        <v>0</v>
      </c>
      <c r="L21" s="16"/>
      <c r="M21" s="14">
        <f>Данные!C20*L21</f>
        <v>0</v>
      </c>
      <c r="N21" s="16"/>
      <c r="O21" s="14">
        <f>Данные!C20*N21</f>
        <v>0</v>
      </c>
    </row>
    <row r="22" spans="1:15">
      <c r="A22" s="67"/>
      <c r="B22" s="61" t="str">
        <f>Данные!B21</f>
        <v>КС15.9а</v>
      </c>
      <c r="C22" s="62"/>
      <c r="D22" s="15"/>
      <c r="E22" s="14">
        <f>D22*Данные!C21</f>
        <v>0</v>
      </c>
      <c r="F22" s="15"/>
      <c r="G22" s="14">
        <f>Данные!C21*F22</f>
        <v>0</v>
      </c>
      <c r="H22" s="15"/>
      <c r="I22" s="14">
        <f>Данные!C21*H22</f>
        <v>0</v>
      </c>
      <c r="J22" s="16"/>
      <c r="K22" s="14">
        <f>Данные!C21*J22</f>
        <v>0</v>
      </c>
      <c r="L22" s="16"/>
      <c r="M22" s="14">
        <f>Данные!C21*L22</f>
        <v>0</v>
      </c>
      <c r="N22" s="16"/>
      <c r="O22" s="14">
        <f>Данные!C21*N22</f>
        <v>0</v>
      </c>
    </row>
    <row r="23" spans="1:15">
      <c r="A23" s="67"/>
      <c r="B23" s="61" t="str">
        <f>Данные!B22</f>
        <v>КС15.18а</v>
      </c>
      <c r="C23" s="62"/>
      <c r="D23" s="15"/>
      <c r="E23" s="14">
        <f>D23*Данные!C22</f>
        <v>0</v>
      </c>
      <c r="F23" s="15"/>
      <c r="G23" s="14">
        <f>Данные!C22*F23</f>
        <v>0</v>
      </c>
      <c r="H23" s="15"/>
      <c r="I23" s="14">
        <f>Данные!C22*H23</f>
        <v>0</v>
      </c>
      <c r="J23" s="16"/>
      <c r="K23" s="14">
        <f>Данные!C22*J23</f>
        <v>0</v>
      </c>
      <c r="L23" s="16"/>
      <c r="M23" s="14">
        <f>Данные!C22*L23</f>
        <v>0</v>
      </c>
      <c r="N23" s="16"/>
      <c r="O23" s="14">
        <f>Данные!C22*N23</f>
        <v>0</v>
      </c>
    </row>
    <row r="24" spans="1:15">
      <c r="A24" s="67"/>
      <c r="B24" s="61" t="str">
        <f>Данные!B23</f>
        <v>КС20.12а</v>
      </c>
      <c r="C24" s="62"/>
      <c r="D24" s="15"/>
      <c r="E24" s="14">
        <f>D24*Данные!C23</f>
        <v>0</v>
      </c>
      <c r="F24" s="15"/>
      <c r="G24" s="14">
        <f>Данные!C23*F24</f>
        <v>0</v>
      </c>
      <c r="H24" s="15"/>
      <c r="I24" s="14">
        <f>Данные!C23*H24</f>
        <v>0</v>
      </c>
      <c r="J24" s="16"/>
      <c r="K24" s="14">
        <f>Данные!C23*J24</f>
        <v>0</v>
      </c>
      <c r="L24" s="16"/>
      <c r="M24" s="14">
        <f>Данные!C23*L24</f>
        <v>0</v>
      </c>
      <c r="N24" s="16"/>
      <c r="O24" s="14">
        <f>Данные!C23*N24</f>
        <v>0</v>
      </c>
    </row>
    <row r="25" spans="1:15">
      <c r="A25" s="67"/>
      <c r="B25" s="61" t="str">
        <f>Данные!B24</f>
        <v>КС25.12а</v>
      </c>
      <c r="C25" s="62"/>
      <c r="D25" s="15"/>
      <c r="E25" s="14">
        <f>D25*Данные!C24</f>
        <v>0</v>
      </c>
      <c r="F25" s="15"/>
      <c r="G25" s="14">
        <f>Данные!C24*F25</f>
        <v>0</v>
      </c>
      <c r="H25" s="15"/>
      <c r="I25" s="14">
        <f>Данные!C24*H25</f>
        <v>0</v>
      </c>
      <c r="J25" s="16"/>
      <c r="K25" s="14">
        <f>Данные!C24*J25</f>
        <v>0</v>
      </c>
      <c r="L25" s="16"/>
      <c r="M25" s="14">
        <f>Данные!C24*L25</f>
        <v>0</v>
      </c>
      <c r="N25" s="16"/>
      <c r="O25" s="14">
        <f>Данные!C24*N25</f>
        <v>0</v>
      </c>
    </row>
    <row r="26" spans="1:15">
      <c r="A26" s="67"/>
      <c r="B26" s="61" t="str">
        <f>Данные!B25</f>
        <v>КС13.9б</v>
      </c>
      <c r="C26" s="62"/>
      <c r="D26" s="15"/>
      <c r="E26" s="14">
        <f>D26*Данные!C25</f>
        <v>0</v>
      </c>
      <c r="F26" s="15"/>
      <c r="G26" s="14">
        <f>Данные!C25*F26</f>
        <v>0</v>
      </c>
      <c r="H26" s="15"/>
      <c r="I26" s="14">
        <f>Данные!C25*H26</f>
        <v>0</v>
      </c>
      <c r="J26" s="16"/>
      <c r="K26" s="14">
        <f>Данные!C25*J26</f>
        <v>0</v>
      </c>
      <c r="L26" s="16"/>
      <c r="M26" s="14">
        <f>Данные!C25*L26</f>
        <v>0</v>
      </c>
      <c r="N26" s="16"/>
      <c r="O26" s="14">
        <f>Данные!C25*N26</f>
        <v>0</v>
      </c>
    </row>
    <row r="27" spans="1:15">
      <c r="A27" s="67"/>
      <c r="B27" s="61" t="str">
        <f>Данные!B26</f>
        <v>КС15.6б</v>
      </c>
      <c r="C27" s="62"/>
      <c r="D27" s="15"/>
      <c r="E27" s="14">
        <f>D27*Данные!C26</f>
        <v>0</v>
      </c>
      <c r="F27" s="15"/>
      <c r="G27" s="14">
        <f>Данные!C26*F27</f>
        <v>0</v>
      </c>
      <c r="H27" s="15"/>
      <c r="I27" s="14">
        <f>Данные!C26*H27</f>
        <v>0</v>
      </c>
      <c r="J27" s="16"/>
      <c r="K27" s="14">
        <f>Данные!C26*J27</f>
        <v>0</v>
      </c>
      <c r="L27" s="16"/>
      <c r="M27" s="14">
        <f>Данные!C26*L27</f>
        <v>0</v>
      </c>
      <c r="N27" s="16"/>
      <c r="O27" s="14">
        <f>Данные!C26*N27</f>
        <v>0</v>
      </c>
    </row>
    <row r="28" spans="1:15">
      <c r="A28" s="67"/>
      <c r="B28" s="61" t="str">
        <f>Данные!B27</f>
        <v>КС15.9б</v>
      </c>
      <c r="C28" s="62"/>
      <c r="D28" s="15"/>
      <c r="E28" s="14">
        <f>D28*Данные!C27</f>
        <v>0</v>
      </c>
      <c r="F28" s="15"/>
      <c r="G28" s="14">
        <f>Данные!C27*F28</f>
        <v>0</v>
      </c>
      <c r="H28" s="15"/>
      <c r="I28" s="14">
        <f>Данные!C27*H28</f>
        <v>0</v>
      </c>
      <c r="J28" s="16"/>
      <c r="K28" s="14">
        <f>Данные!C27*J28</f>
        <v>0</v>
      </c>
      <c r="L28" s="16"/>
      <c r="M28" s="14">
        <f>Данные!C27*L28</f>
        <v>0</v>
      </c>
      <c r="N28" s="16"/>
      <c r="O28" s="14">
        <f>Данные!C27*N28</f>
        <v>0</v>
      </c>
    </row>
    <row r="29" spans="1:15" ht="15" customHeight="1">
      <c r="A29" s="67"/>
      <c r="B29" s="61" t="str">
        <f>Данные!B28</f>
        <v>КС15.18б</v>
      </c>
      <c r="C29" s="62"/>
      <c r="D29" s="15"/>
      <c r="E29" s="14">
        <f>D29*Данные!C28</f>
        <v>0</v>
      </c>
      <c r="F29" s="15"/>
      <c r="G29" s="14">
        <f>Данные!C28*F29</f>
        <v>0</v>
      </c>
      <c r="H29" s="15"/>
      <c r="I29" s="14">
        <f>Данные!C28*H29</f>
        <v>0</v>
      </c>
      <c r="J29" s="16"/>
      <c r="K29" s="14">
        <f>Данные!C28*J29</f>
        <v>0</v>
      </c>
      <c r="L29" s="16"/>
      <c r="M29" s="14">
        <f>Данные!C28*L29</f>
        <v>0</v>
      </c>
      <c r="N29" s="16"/>
      <c r="O29" s="14">
        <f>Данные!C28*N29</f>
        <v>0</v>
      </c>
    </row>
    <row r="30" spans="1:15">
      <c r="A30" s="67"/>
      <c r="B30" s="61" t="str">
        <f>Данные!B29</f>
        <v>КС20.6б</v>
      </c>
      <c r="C30" s="62"/>
      <c r="D30" s="15"/>
      <c r="E30" s="14">
        <f>D30*Данные!C29</f>
        <v>0</v>
      </c>
      <c r="F30" s="15"/>
      <c r="G30" s="14">
        <f>Данные!C29*F30</f>
        <v>0</v>
      </c>
      <c r="H30" s="15"/>
      <c r="I30" s="14">
        <f>Данные!C29*H30</f>
        <v>0</v>
      </c>
      <c r="J30" s="16"/>
      <c r="K30" s="14">
        <f>Данные!C29*J30</f>
        <v>0</v>
      </c>
      <c r="L30" s="16"/>
      <c r="M30" s="14">
        <f>Данные!C29*L30</f>
        <v>0</v>
      </c>
      <c r="N30" s="16"/>
      <c r="O30" s="14">
        <f>Данные!C29*N30</f>
        <v>0</v>
      </c>
    </row>
    <row r="31" spans="1:15">
      <c r="A31" s="67"/>
      <c r="B31" s="61" t="str">
        <f>Данные!B30</f>
        <v>КС20.9б</v>
      </c>
      <c r="C31" s="62"/>
      <c r="D31" s="15"/>
      <c r="E31" s="14">
        <f>D31*Данные!C30</f>
        <v>0</v>
      </c>
      <c r="F31" s="15"/>
      <c r="G31" s="14">
        <f>Данные!C30*F31</f>
        <v>0</v>
      </c>
      <c r="H31" s="15"/>
      <c r="I31" s="14">
        <f>Данные!C30*H31</f>
        <v>0</v>
      </c>
      <c r="J31" s="16"/>
      <c r="K31" s="14">
        <f>Данные!C30*J31</f>
        <v>0</v>
      </c>
      <c r="L31" s="16"/>
      <c r="M31" s="14">
        <f>Данные!C30*L31</f>
        <v>0</v>
      </c>
      <c r="N31" s="16"/>
      <c r="O31" s="14">
        <f>Данные!C30*N31</f>
        <v>0</v>
      </c>
    </row>
    <row r="32" spans="1:15">
      <c r="A32" s="67"/>
      <c r="B32" s="61" t="str">
        <f>Данные!B31</f>
        <v>КС20.12б</v>
      </c>
      <c r="C32" s="62"/>
      <c r="D32" s="15"/>
      <c r="E32" s="14">
        <f>D32*Данные!C31</f>
        <v>0</v>
      </c>
      <c r="F32" s="15"/>
      <c r="G32" s="14">
        <f>Данные!C31*F32</f>
        <v>0</v>
      </c>
      <c r="H32" s="15"/>
      <c r="I32" s="14">
        <f>Данные!C31*H32</f>
        <v>0</v>
      </c>
      <c r="J32" s="16"/>
      <c r="K32" s="14">
        <f>Данные!C31*J32</f>
        <v>0</v>
      </c>
      <c r="L32" s="16"/>
      <c r="M32" s="14">
        <f>Данные!C31*L32</f>
        <v>0</v>
      </c>
      <c r="N32" s="16"/>
      <c r="O32" s="14">
        <f>Данные!C31*N32</f>
        <v>0</v>
      </c>
    </row>
    <row r="33" spans="1:19">
      <c r="A33" s="67"/>
      <c r="B33" s="61" t="str">
        <f>Данные!B32</f>
        <v>КС20.18б</v>
      </c>
      <c r="C33" s="62"/>
      <c r="D33" s="15"/>
      <c r="E33" s="14">
        <f>D33*Данные!C32</f>
        <v>0</v>
      </c>
      <c r="F33" s="15"/>
      <c r="G33" s="14">
        <f>Данные!C32*F33</f>
        <v>0</v>
      </c>
      <c r="H33" s="15"/>
      <c r="I33" s="14">
        <f>Данные!C32*H33</f>
        <v>0</v>
      </c>
      <c r="J33" s="16"/>
      <c r="K33" s="14">
        <f>Данные!C32*J33</f>
        <v>0</v>
      </c>
      <c r="L33" s="16"/>
      <c r="M33" s="14">
        <f>Данные!C32*L33</f>
        <v>0</v>
      </c>
      <c r="N33" s="16"/>
      <c r="O33" s="14">
        <f>Данные!C32*N33</f>
        <v>0</v>
      </c>
    </row>
    <row r="34" spans="1:19">
      <c r="A34" s="67"/>
      <c r="B34" s="61" t="str">
        <f>Данные!B33</f>
        <v>КС25.12б</v>
      </c>
      <c r="C34" s="62"/>
      <c r="D34" s="15"/>
      <c r="E34" s="14">
        <f>D34*Данные!C33</f>
        <v>0</v>
      </c>
      <c r="F34" s="15"/>
      <c r="G34" s="14">
        <f>Данные!C33*F34</f>
        <v>0</v>
      </c>
      <c r="H34" s="15"/>
      <c r="I34" s="14">
        <f>Данные!C33*H34</f>
        <v>0</v>
      </c>
      <c r="J34" s="16"/>
      <c r="K34" s="14">
        <f>Данные!C33*J34</f>
        <v>0</v>
      </c>
      <c r="L34" s="16"/>
      <c r="M34" s="14">
        <f>Данные!C33*L34</f>
        <v>0</v>
      </c>
      <c r="N34" s="16"/>
      <c r="O34" s="14">
        <f>Данные!C33*N34</f>
        <v>0</v>
      </c>
    </row>
    <row r="35" spans="1:19">
      <c r="A35" s="67"/>
      <c r="B35" s="61" t="str">
        <f>Данные!B34</f>
        <v>ПП10-1</v>
      </c>
      <c r="C35" s="62"/>
      <c r="D35" s="15"/>
      <c r="E35" s="14">
        <f>D35*Данные!C34</f>
        <v>0</v>
      </c>
      <c r="F35" s="15"/>
      <c r="G35" s="14">
        <f>Данные!C34*F35</f>
        <v>0</v>
      </c>
      <c r="H35" s="15"/>
      <c r="I35" s="14">
        <f>Данные!C34*H35</f>
        <v>0</v>
      </c>
      <c r="J35" s="16"/>
      <c r="K35" s="14">
        <f>Данные!C34*J35</f>
        <v>0</v>
      </c>
      <c r="L35" s="16"/>
      <c r="M35" s="14">
        <f>Данные!C34*L35</f>
        <v>0</v>
      </c>
      <c r="N35" s="16"/>
      <c r="O35" s="14">
        <f>Данные!C34*N35</f>
        <v>0</v>
      </c>
    </row>
    <row r="36" spans="1:19">
      <c r="A36" s="67"/>
      <c r="B36" s="61" t="str">
        <f>Данные!B35</f>
        <v>ПП10-2</v>
      </c>
      <c r="C36" s="62"/>
      <c r="D36" s="16"/>
      <c r="E36" s="14">
        <f>D36*Данные!C35</f>
        <v>0</v>
      </c>
      <c r="F36" s="16"/>
      <c r="G36" s="14">
        <f>Данные!C35*F36</f>
        <v>0</v>
      </c>
      <c r="H36" s="16"/>
      <c r="I36" s="14">
        <f>Данные!C35*H36</f>
        <v>0</v>
      </c>
      <c r="J36" s="16"/>
      <c r="K36" s="14">
        <f>Данные!C35*J36</f>
        <v>0</v>
      </c>
      <c r="L36" s="16"/>
      <c r="M36" s="14">
        <f>Данные!C35*L36</f>
        <v>0</v>
      </c>
      <c r="N36" s="16"/>
      <c r="O36" s="14">
        <f>Данные!C35*N36</f>
        <v>0</v>
      </c>
    </row>
    <row r="37" spans="1:19">
      <c r="A37" s="67"/>
      <c r="B37" s="61" t="str">
        <f>Данные!B36</f>
        <v>ПП13-1</v>
      </c>
      <c r="C37" s="62"/>
      <c r="D37" s="16"/>
      <c r="E37" s="14">
        <f>D37*Данные!C36</f>
        <v>0</v>
      </c>
      <c r="F37" s="16"/>
      <c r="G37" s="14">
        <f>Данные!C36*F37</f>
        <v>0</v>
      </c>
      <c r="H37" s="16"/>
      <c r="I37" s="14">
        <f>Данные!C36*H37</f>
        <v>0</v>
      </c>
      <c r="J37" s="16"/>
      <c r="K37" s="14">
        <f>Данные!C36*J37</f>
        <v>0</v>
      </c>
      <c r="L37" s="16"/>
      <c r="M37" s="14">
        <f>Данные!C36*L37</f>
        <v>0</v>
      </c>
      <c r="N37" s="16"/>
      <c r="O37" s="14">
        <f>Данные!C36*N37</f>
        <v>0</v>
      </c>
    </row>
    <row r="38" spans="1:19">
      <c r="A38" s="67"/>
      <c r="B38" s="61" t="str">
        <f>Данные!B37</f>
        <v>ПП13-2</v>
      </c>
      <c r="C38" s="62"/>
      <c r="D38" s="16"/>
      <c r="E38" s="14">
        <f>D38*Данные!C37</f>
        <v>0</v>
      </c>
      <c r="F38" s="16"/>
      <c r="G38" s="14">
        <f>Данные!C37*F38</f>
        <v>0</v>
      </c>
      <c r="H38" s="16"/>
      <c r="I38" s="14">
        <f>Данные!C37*H38</f>
        <v>0</v>
      </c>
      <c r="J38" s="16"/>
      <c r="K38" s="14">
        <f>Данные!C37*J38</f>
        <v>0</v>
      </c>
      <c r="L38" s="16"/>
      <c r="M38" s="14">
        <f>Данные!C37*L38</f>
        <v>0</v>
      </c>
      <c r="N38" s="16"/>
      <c r="O38" s="14">
        <f>Данные!C37*N38</f>
        <v>0</v>
      </c>
    </row>
    <row r="39" spans="1:19">
      <c r="A39" s="67"/>
      <c r="B39" s="61" t="str">
        <f>Данные!B38</f>
        <v>1ПП15-1</v>
      </c>
      <c r="C39" s="62"/>
      <c r="D39" s="16"/>
      <c r="E39" s="14">
        <f>D39*Данные!C38</f>
        <v>0</v>
      </c>
      <c r="F39" s="16"/>
      <c r="G39" s="14">
        <f>Данные!C38*F39</f>
        <v>0</v>
      </c>
      <c r="H39" s="16"/>
      <c r="I39" s="14">
        <f>Данные!C38*H39</f>
        <v>0</v>
      </c>
      <c r="J39" s="16"/>
      <c r="K39" s="14">
        <f>Данные!C38*J39</f>
        <v>0</v>
      </c>
      <c r="L39" s="16"/>
      <c r="M39" s="14">
        <f>Данные!C38*L39</f>
        <v>0</v>
      </c>
      <c r="N39" s="16"/>
      <c r="O39" s="14">
        <f>Данные!C38*N39</f>
        <v>0</v>
      </c>
      <c r="S39" s="8"/>
    </row>
    <row r="40" spans="1:19">
      <c r="A40" s="67"/>
      <c r="B40" s="61" t="str">
        <f>Данные!B39</f>
        <v>1ПП15-2</v>
      </c>
      <c r="C40" s="62"/>
      <c r="D40" s="16"/>
      <c r="E40" s="14">
        <f>D40*Данные!C39</f>
        <v>0</v>
      </c>
      <c r="F40" s="16"/>
      <c r="G40" s="14">
        <f>Данные!C39*F40</f>
        <v>0</v>
      </c>
      <c r="H40" s="16"/>
      <c r="I40" s="14">
        <f>Данные!C39*H40</f>
        <v>0</v>
      </c>
      <c r="J40" s="16"/>
      <c r="K40" s="14">
        <f>Данные!C39*J40</f>
        <v>0</v>
      </c>
      <c r="L40" s="16"/>
      <c r="M40" s="14">
        <f>Данные!C39*L40</f>
        <v>0</v>
      </c>
      <c r="N40" s="16"/>
      <c r="O40" s="14">
        <f>Данные!C39*N40</f>
        <v>0</v>
      </c>
    </row>
    <row r="41" spans="1:19">
      <c r="A41" s="67"/>
      <c r="B41" s="61" t="str">
        <f>Данные!B40</f>
        <v>*2ПП15-1</v>
      </c>
      <c r="C41" s="62"/>
      <c r="D41" s="16"/>
      <c r="E41" s="14">
        <f>D41*Данные!C40</f>
        <v>0</v>
      </c>
      <c r="F41" s="16"/>
      <c r="G41" s="14">
        <f>Данные!C40*F41</f>
        <v>0</v>
      </c>
      <c r="H41" s="16"/>
      <c r="I41" s="14">
        <f>Данные!C40*H41</f>
        <v>0</v>
      </c>
      <c r="J41" s="16"/>
      <c r="K41" s="14">
        <f>Данные!C40*J41</f>
        <v>0</v>
      </c>
      <c r="L41" s="16"/>
      <c r="M41" s="14">
        <f>Данные!C40*L41</f>
        <v>0</v>
      </c>
      <c r="N41" s="16"/>
      <c r="O41" s="14">
        <f>Данные!C40*N41</f>
        <v>0</v>
      </c>
    </row>
    <row r="42" spans="1:19">
      <c r="A42" s="67"/>
      <c r="B42" s="61" t="str">
        <f>Данные!B41</f>
        <v>*2ПП15-2</v>
      </c>
      <c r="C42" s="62"/>
      <c r="D42" s="16"/>
      <c r="E42" s="14">
        <f>D42*Данные!C41</f>
        <v>0</v>
      </c>
      <c r="F42" s="16"/>
      <c r="G42" s="14">
        <f>Данные!C41*F42</f>
        <v>0</v>
      </c>
      <c r="H42" s="16"/>
      <c r="I42" s="14">
        <f>Данные!C41*H42</f>
        <v>0</v>
      </c>
      <c r="J42" s="16"/>
      <c r="K42" s="14">
        <f>Данные!C41*J42</f>
        <v>0</v>
      </c>
      <c r="L42" s="16"/>
      <c r="M42" s="14">
        <f>Данные!C41*L42</f>
        <v>0</v>
      </c>
      <c r="N42" s="16"/>
      <c r="O42" s="14">
        <f>Данные!C41*N42</f>
        <v>0</v>
      </c>
    </row>
    <row r="43" spans="1:19">
      <c r="A43" s="67"/>
      <c r="B43" s="61" t="str">
        <f>Данные!B42</f>
        <v>3ПП15-1</v>
      </c>
      <c r="C43" s="62"/>
      <c r="D43" s="16"/>
      <c r="E43" s="14">
        <f>D43*Данные!C42</f>
        <v>0</v>
      </c>
      <c r="F43" s="16"/>
      <c r="G43" s="14">
        <f>Данные!C42*F43</f>
        <v>0</v>
      </c>
      <c r="H43" s="16"/>
      <c r="I43" s="14">
        <f>Данные!C42*H43</f>
        <v>0</v>
      </c>
      <c r="J43" s="16"/>
      <c r="K43" s="14">
        <f>Данные!C42*J43</f>
        <v>0</v>
      </c>
      <c r="L43" s="16"/>
      <c r="M43" s="14">
        <f>Данные!C42*L43</f>
        <v>0</v>
      </c>
      <c r="N43" s="16"/>
      <c r="O43" s="14">
        <f>Данные!C42*N43</f>
        <v>0</v>
      </c>
    </row>
    <row r="44" spans="1:19">
      <c r="A44" s="67"/>
      <c r="B44" s="61" t="str">
        <f>Данные!B43</f>
        <v>3ПП15-2</v>
      </c>
      <c r="C44" s="62"/>
      <c r="D44" s="16"/>
      <c r="E44" s="14">
        <f>D44*Данные!C43</f>
        <v>0</v>
      </c>
      <c r="F44" s="16"/>
      <c r="G44" s="14">
        <f>Данные!C43*F44</f>
        <v>0</v>
      </c>
      <c r="H44" s="16"/>
      <c r="I44" s="14">
        <f>Данные!C43*H44</f>
        <v>0</v>
      </c>
      <c r="J44" s="16"/>
      <c r="K44" s="14">
        <f>Данные!C43*J44</f>
        <v>0</v>
      </c>
      <c r="L44" s="16"/>
      <c r="M44" s="14">
        <f>Данные!C43*L44</f>
        <v>0</v>
      </c>
      <c r="N44" s="16"/>
      <c r="O44" s="14">
        <f>Данные!C43*N44</f>
        <v>0</v>
      </c>
    </row>
    <row r="45" spans="1:19">
      <c r="A45" s="67"/>
      <c r="B45" s="61" t="str">
        <f>Данные!B44</f>
        <v>*1ПП20-1</v>
      </c>
      <c r="C45" s="62"/>
      <c r="D45" s="16"/>
      <c r="E45" s="14">
        <f>D45*Данные!C44</f>
        <v>0</v>
      </c>
      <c r="F45" s="16"/>
      <c r="G45" s="14">
        <f>Данные!C44*F45</f>
        <v>0</v>
      </c>
      <c r="H45" s="16"/>
      <c r="I45" s="14">
        <f>Данные!C44*H45</f>
        <v>0</v>
      </c>
      <c r="J45" s="16"/>
      <c r="K45" s="14">
        <f>Данные!C44*J45</f>
        <v>0</v>
      </c>
      <c r="L45" s="16"/>
      <c r="M45" s="14">
        <f>Данные!C44*L45</f>
        <v>0</v>
      </c>
      <c r="N45" s="16"/>
      <c r="O45" s="14">
        <f>Данные!C44*N45</f>
        <v>0</v>
      </c>
    </row>
    <row r="46" spans="1:19">
      <c r="A46" s="67"/>
      <c r="B46" s="61" t="str">
        <f>Данные!B45</f>
        <v>*1ПП20-2</v>
      </c>
      <c r="C46" s="62"/>
      <c r="D46" s="16"/>
      <c r="E46" s="14">
        <f>D46*Данные!C45</f>
        <v>0</v>
      </c>
      <c r="F46" s="16"/>
      <c r="G46" s="14">
        <f>Данные!C45*F46</f>
        <v>0</v>
      </c>
      <c r="H46" s="16"/>
      <c r="I46" s="14">
        <f>Данные!C45*H46</f>
        <v>0</v>
      </c>
      <c r="J46" s="16"/>
      <c r="K46" s="14">
        <f>Данные!C45*J46</f>
        <v>0</v>
      </c>
      <c r="L46" s="16"/>
      <c r="M46" s="14">
        <f>Данные!C45*L46</f>
        <v>0</v>
      </c>
      <c r="N46" s="16"/>
      <c r="O46" s="14">
        <f>Данные!C45*N46</f>
        <v>0</v>
      </c>
    </row>
    <row r="47" spans="1:19">
      <c r="A47" s="67"/>
      <c r="B47" s="61" t="str">
        <f>Данные!B46</f>
        <v>2ПП20-1</v>
      </c>
      <c r="C47" s="62"/>
      <c r="D47" s="16"/>
      <c r="E47" s="14">
        <f>D47*Данные!C46</f>
        <v>0</v>
      </c>
      <c r="F47" s="16"/>
      <c r="G47" s="14">
        <f>Данные!C46*F47</f>
        <v>0</v>
      </c>
      <c r="H47" s="16"/>
      <c r="I47" s="14">
        <f>Данные!C46*H47</f>
        <v>0</v>
      </c>
      <c r="J47" s="16"/>
      <c r="K47" s="14">
        <f>Данные!C46*J47</f>
        <v>0</v>
      </c>
      <c r="L47" s="16"/>
      <c r="M47" s="14">
        <f>Данные!C46*L47</f>
        <v>0</v>
      </c>
      <c r="N47" s="16"/>
      <c r="O47" s="14">
        <f>Данные!C46*N47</f>
        <v>0</v>
      </c>
    </row>
    <row r="48" spans="1:19">
      <c r="A48" s="67"/>
      <c r="B48" s="61" t="str">
        <f>Данные!B47</f>
        <v>2ПП20-2</v>
      </c>
      <c r="C48" s="62"/>
      <c r="D48" s="16"/>
      <c r="E48" s="14">
        <f>D48*Данные!C47</f>
        <v>0</v>
      </c>
      <c r="F48" s="16"/>
      <c r="G48" s="14">
        <f>Данные!C47*F48</f>
        <v>0</v>
      </c>
      <c r="H48" s="16"/>
      <c r="I48" s="14">
        <f>Данные!C47*H48</f>
        <v>0</v>
      </c>
      <c r="J48" s="16"/>
      <c r="K48" s="14">
        <f>Данные!C47*J48</f>
        <v>0</v>
      </c>
      <c r="L48" s="16"/>
      <c r="M48" s="14">
        <f>Данные!C47*L48</f>
        <v>0</v>
      </c>
      <c r="N48" s="16"/>
      <c r="O48" s="14">
        <f>Данные!C47*N48</f>
        <v>0</v>
      </c>
    </row>
    <row r="49" spans="1:15">
      <c r="A49" s="67"/>
      <c r="B49" s="61" t="str">
        <f>Данные!B48</f>
        <v>**4ПП20-2</v>
      </c>
      <c r="C49" s="62"/>
      <c r="D49" s="16"/>
      <c r="E49" s="14">
        <f>D49*Данные!C48</f>
        <v>0</v>
      </c>
      <c r="F49" s="16"/>
      <c r="G49" s="14">
        <f>Данные!C48*F49</f>
        <v>0</v>
      </c>
      <c r="H49" s="16"/>
      <c r="I49" s="14">
        <f>Данные!C48*H49</f>
        <v>0</v>
      </c>
      <c r="J49" s="16"/>
      <c r="K49" s="14">
        <f>Данные!C48*J49</f>
        <v>0</v>
      </c>
      <c r="L49" s="16"/>
      <c r="M49" s="14">
        <f>Данные!C48*L49</f>
        <v>0</v>
      </c>
      <c r="N49" s="16"/>
      <c r="O49" s="14">
        <f>Данные!C48*N49</f>
        <v>0</v>
      </c>
    </row>
    <row r="50" spans="1:15">
      <c r="A50" s="67"/>
      <c r="B50" s="61" t="str">
        <f>Данные!B49</f>
        <v>**1ПП25-2</v>
      </c>
      <c r="C50" s="62"/>
      <c r="D50" s="16"/>
      <c r="E50" s="14">
        <f>D50*Данные!C49</f>
        <v>0</v>
      </c>
      <c r="F50" s="16"/>
      <c r="G50" s="14">
        <f>Данные!C49*F50</f>
        <v>0</v>
      </c>
      <c r="H50" s="16"/>
      <c r="I50" s="14">
        <f>Данные!C49*H50</f>
        <v>0</v>
      </c>
      <c r="J50" s="16"/>
      <c r="K50" s="14">
        <f>Данные!C49*J50</f>
        <v>0</v>
      </c>
      <c r="L50" s="16"/>
      <c r="M50" s="14">
        <f>Данные!C49*L50</f>
        <v>0</v>
      </c>
      <c r="N50" s="16"/>
      <c r="O50" s="14">
        <f>Данные!C49*N50</f>
        <v>0</v>
      </c>
    </row>
    <row r="51" spans="1:15">
      <c r="A51" s="67"/>
      <c r="B51" s="61" t="str">
        <f>Данные!B50</f>
        <v>**2ПП25-2</v>
      </c>
      <c r="C51" s="62"/>
      <c r="D51" s="16"/>
      <c r="E51" s="14">
        <f>D51*Данные!C50</f>
        <v>0</v>
      </c>
      <c r="F51" s="16"/>
      <c r="G51" s="14">
        <f>Данные!C50*F51</f>
        <v>0</v>
      </c>
      <c r="H51" s="16"/>
      <c r="I51" s="14">
        <f>Данные!C50*H51</f>
        <v>0</v>
      </c>
      <c r="J51" s="16"/>
      <c r="K51" s="14">
        <f>Данные!C50*J51</f>
        <v>0</v>
      </c>
      <c r="L51" s="16"/>
      <c r="M51" s="14">
        <f>Данные!C50*L51</f>
        <v>0</v>
      </c>
      <c r="N51" s="16"/>
      <c r="O51" s="14">
        <f>Данные!C50*N51</f>
        <v>0</v>
      </c>
    </row>
    <row r="52" spans="1:15">
      <c r="A52" s="67"/>
      <c r="B52" s="61" t="str">
        <f>Данные!B51</f>
        <v>ПН10</v>
      </c>
      <c r="C52" s="62"/>
      <c r="D52" s="16"/>
      <c r="E52" s="14">
        <f>D52*Данные!C51</f>
        <v>0</v>
      </c>
      <c r="F52" s="16"/>
      <c r="G52" s="14">
        <f>Данные!C51*F52</f>
        <v>0</v>
      </c>
      <c r="H52" s="16"/>
      <c r="I52" s="14">
        <f>Данные!C51*H52</f>
        <v>0</v>
      </c>
      <c r="J52" s="16"/>
      <c r="K52" s="14">
        <f>Данные!C51*J52</f>
        <v>0</v>
      </c>
      <c r="L52" s="16"/>
      <c r="M52" s="14">
        <f>Данные!C51*L52</f>
        <v>0</v>
      </c>
      <c r="N52" s="16"/>
      <c r="O52" s="14">
        <f>Данные!C51*N52</f>
        <v>0</v>
      </c>
    </row>
    <row r="53" spans="1:15">
      <c r="A53" s="67"/>
      <c r="B53" s="61" t="str">
        <f>Данные!B52</f>
        <v>ПН15</v>
      </c>
      <c r="C53" s="62"/>
      <c r="D53" s="16"/>
      <c r="E53" s="14">
        <f>D53*Данные!C52</f>
        <v>0</v>
      </c>
      <c r="F53" s="16"/>
      <c r="G53" s="14">
        <f>Данные!C52*F53</f>
        <v>0</v>
      </c>
      <c r="H53" s="16"/>
      <c r="I53" s="14">
        <f>Данные!C52*H53</f>
        <v>0</v>
      </c>
      <c r="J53" s="16"/>
      <c r="K53" s="14">
        <f>Данные!C52*J53</f>
        <v>0</v>
      </c>
      <c r="L53" s="16"/>
      <c r="M53" s="14">
        <f>Данные!C52*L53</f>
        <v>0</v>
      </c>
      <c r="N53" s="16"/>
      <c r="O53" s="14">
        <f>Данные!C52*N53</f>
        <v>0</v>
      </c>
    </row>
    <row r="54" spans="1:15">
      <c r="A54" s="67"/>
      <c r="B54" s="61" t="str">
        <f>Данные!B53</f>
        <v>ПН20</v>
      </c>
      <c r="C54" s="62"/>
      <c r="D54" s="16"/>
      <c r="E54" s="14">
        <f>D54*Данные!C53</f>
        <v>0</v>
      </c>
      <c r="F54" s="16"/>
      <c r="G54" s="14">
        <f>Данные!C53*F54</f>
        <v>0</v>
      </c>
      <c r="H54" s="16"/>
      <c r="I54" s="14">
        <f>Данные!C53*H54</f>
        <v>0</v>
      </c>
      <c r="J54" s="16"/>
      <c r="K54" s="14">
        <f>Данные!C53*J54</f>
        <v>0</v>
      </c>
      <c r="L54" s="16"/>
      <c r="M54" s="14">
        <f>Данные!C53*L54</f>
        <v>0</v>
      </c>
      <c r="N54" s="16"/>
      <c r="O54" s="14">
        <f>Данные!C53*N54</f>
        <v>0</v>
      </c>
    </row>
    <row r="55" spans="1:15">
      <c r="A55" s="67"/>
      <c r="B55" s="61" t="str">
        <f>Данные!B54</f>
        <v>ПН25</v>
      </c>
      <c r="C55" s="62"/>
      <c r="D55" s="16"/>
      <c r="E55" s="14">
        <f>D55*Данные!C54</f>
        <v>0</v>
      </c>
      <c r="F55" s="16"/>
      <c r="G55" s="14">
        <f>Данные!C54*F55</f>
        <v>0</v>
      </c>
      <c r="H55" s="16"/>
      <c r="I55" s="14">
        <f>Данные!C54*H55</f>
        <v>0</v>
      </c>
      <c r="J55" s="16"/>
      <c r="K55" s="14">
        <f>Данные!C54*J55</f>
        <v>0</v>
      </c>
      <c r="L55" s="16"/>
      <c r="M55" s="14">
        <f>Данные!C54*L55</f>
        <v>0</v>
      </c>
      <c r="N55" s="16"/>
      <c r="O55" s="14">
        <f>Данные!C54*N55</f>
        <v>0</v>
      </c>
    </row>
    <row r="56" spans="1:15">
      <c r="A56" s="67"/>
      <c r="B56" s="61" t="str">
        <f>Данные!B55</f>
        <v>К06</v>
      </c>
      <c r="C56" s="62"/>
      <c r="D56" s="16"/>
      <c r="E56" s="14">
        <f>D56*Данные!C55</f>
        <v>0</v>
      </c>
      <c r="F56" s="16"/>
      <c r="G56" s="14">
        <f>Данные!C55*F56</f>
        <v>0</v>
      </c>
      <c r="H56" s="16"/>
      <c r="I56" s="14">
        <f>Данные!C55*H56</f>
        <v>0</v>
      </c>
      <c r="J56" s="16"/>
      <c r="K56" s="14">
        <f>Данные!C55*J56</f>
        <v>0</v>
      </c>
      <c r="L56" s="16"/>
      <c r="M56" s="14">
        <f>Данные!C55*L56</f>
        <v>0</v>
      </c>
      <c r="N56" s="16"/>
      <c r="O56" s="14">
        <f>Данные!C55*N56</f>
        <v>0</v>
      </c>
    </row>
    <row r="57" spans="1:15">
      <c r="A57" s="67"/>
      <c r="B57" s="61" t="str">
        <f>Данные!B56</f>
        <v>П010</v>
      </c>
      <c r="C57" s="62"/>
      <c r="D57" s="16"/>
      <c r="E57" s="14">
        <f>D57*Данные!C56</f>
        <v>0</v>
      </c>
      <c r="F57" s="16"/>
      <c r="G57" s="14">
        <f>Данные!C56*F57</f>
        <v>0</v>
      </c>
      <c r="H57" s="16"/>
      <c r="I57" s="14">
        <f>Данные!C56*H57</f>
        <v>0</v>
      </c>
      <c r="J57" s="16"/>
      <c r="K57" s="14">
        <f>Данные!C56*J57</f>
        <v>0</v>
      </c>
      <c r="L57" s="16"/>
      <c r="M57" s="14">
        <f>Данные!C56*L57</f>
        <v>0</v>
      </c>
      <c r="N57" s="16"/>
      <c r="O57" s="14">
        <f>Данные!C56*N57</f>
        <v>0</v>
      </c>
    </row>
    <row r="58" spans="1:15">
      <c r="A58" s="67"/>
      <c r="B58" s="61" t="str">
        <f>Данные!B57</f>
        <v>ПД6</v>
      </c>
      <c r="C58" s="62"/>
      <c r="D58" s="16"/>
      <c r="E58" s="14">
        <f>D58*Данные!C57</f>
        <v>0</v>
      </c>
      <c r="F58" s="16"/>
      <c r="G58" s="14">
        <f>Данные!C57*F58</f>
        <v>0</v>
      </c>
      <c r="H58" s="16"/>
      <c r="I58" s="14">
        <f>Данные!C57*H58</f>
        <v>0</v>
      </c>
      <c r="J58" s="16"/>
      <c r="K58" s="14">
        <f>Данные!C57*J58</f>
        <v>0</v>
      </c>
      <c r="L58" s="16"/>
      <c r="M58" s="14">
        <f>Данные!C57*L58</f>
        <v>0</v>
      </c>
      <c r="N58" s="16"/>
      <c r="O58" s="14">
        <f>Данные!C57*N58</f>
        <v>0</v>
      </c>
    </row>
    <row r="59" spans="1:15">
      <c r="A59" s="67"/>
      <c r="B59" s="61" t="str">
        <f>Данные!B58</f>
        <v>ПД10</v>
      </c>
      <c r="C59" s="62"/>
      <c r="D59" s="16"/>
      <c r="E59" s="14">
        <f>D59*Данные!C58</f>
        <v>0</v>
      </c>
      <c r="F59" s="16"/>
      <c r="G59" s="14">
        <f>Данные!C58*F59</f>
        <v>0</v>
      </c>
      <c r="H59" s="16"/>
      <c r="I59" s="14">
        <f>Данные!C58*H59</f>
        <v>0</v>
      </c>
      <c r="J59" s="16"/>
      <c r="K59" s="14">
        <f>Данные!C58*J59</f>
        <v>0</v>
      </c>
      <c r="L59" s="16"/>
      <c r="M59" s="14">
        <f>Данные!C58*L59</f>
        <v>0</v>
      </c>
      <c r="N59" s="16"/>
      <c r="O59" s="14">
        <f>Данные!C58*N59</f>
        <v>0</v>
      </c>
    </row>
    <row r="60" spans="1:15" ht="17.25" customHeight="1">
      <c r="A60" s="67"/>
      <c r="B60" s="65" t="s">
        <v>65</v>
      </c>
      <c r="C60" s="66"/>
      <c r="D60" s="16"/>
      <c r="E60" s="14">
        <f>D60*Данные!F65</f>
        <v>0</v>
      </c>
      <c r="F60" s="16"/>
      <c r="G60" s="14">
        <f>F60*Данные!H67</f>
        <v>0</v>
      </c>
      <c r="H60" s="16"/>
      <c r="I60" s="14">
        <f>H60*Данные!J67</f>
        <v>0</v>
      </c>
      <c r="J60" s="16"/>
      <c r="K60" s="14">
        <f>J60*Данные!L65</f>
        <v>0</v>
      </c>
      <c r="L60" s="16"/>
      <c r="M60" s="14">
        <f>L60*Данные!N65</f>
        <v>0</v>
      </c>
      <c r="N60" s="16"/>
      <c r="O60" s="14">
        <f>N60*Данные!P65</f>
        <v>0</v>
      </c>
    </row>
    <row r="61" spans="1:15">
      <c r="A61" s="67"/>
      <c r="B61" s="61" t="s">
        <v>66</v>
      </c>
      <c r="C61" s="62"/>
      <c r="D61" s="16"/>
      <c r="E61" s="14"/>
      <c r="F61" s="16"/>
      <c r="G61" s="14"/>
      <c r="H61" s="16"/>
      <c r="I61" s="14"/>
      <c r="J61" s="16"/>
      <c r="K61" s="14"/>
      <c r="L61" s="16"/>
      <c r="M61" s="14"/>
      <c r="N61" s="16"/>
      <c r="O61" s="14"/>
    </row>
    <row r="62" spans="1:15">
      <c r="A62" s="64" t="s">
        <v>67</v>
      </c>
      <c r="B62" s="64"/>
      <c r="C62" s="20" t="s">
        <v>68</v>
      </c>
      <c r="E62" s="17">
        <f>SUM(E5:E59)*D3</f>
        <v>0</v>
      </c>
      <c r="F62" s="19"/>
      <c r="G62" s="17">
        <f t="shared" ref="G62:O62" si="0">SUM(G5:G59)*F3</f>
        <v>0</v>
      </c>
      <c r="H62" s="11"/>
      <c r="I62" s="17">
        <f t="shared" si="0"/>
        <v>0</v>
      </c>
      <c r="J62" s="11"/>
      <c r="K62" s="17">
        <f t="shared" si="0"/>
        <v>0</v>
      </c>
      <c r="L62" s="11"/>
      <c r="M62" s="17">
        <f t="shared" si="0"/>
        <v>0</v>
      </c>
      <c r="N62" s="11"/>
      <c r="O62" s="17">
        <f t="shared" si="0"/>
        <v>0</v>
      </c>
    </row>
    <row r="63" spans="1:15">
      <c r="A63" s="64"/>
      <c r="B63" s="64"/>
      <c r="C63" s="20" t="s">
        <v>69</v>
      </c>
      <c r="E63" s="18">
        <f>E60*D3</f>
        <v>0</v>
      </c>
      <c r="F63" s="11"/>
      <c r="G63" s="18">
        <f t="shared" ref="G63:O63" si="1">G60*F3</f>
        <v>0</v>
      </c>
      <c r="H63" s="11"/>
      <c r="I63" s="18">
        <f t="shared" si="1"/>
        <v>0</v>
      </c>
      <c r="J63" s="11"/>
      <c r="K63" s="18">
        <f t="shared" si="1"/>
        <v>0</v>
      </c>
      <c r="L63" s="11"/>
      <c r="M63" s="18">
        <f t="shared" si="1"/>
        <v>0</v>
      </c>
      <c r="N63" s="11"/>
      <c r="O63" s="18">
        <f t="shared" si="1"/>
        <v>0</v>
      </c>
    </row>
    <row r="64" spans="1:15">
      <c r="A64" s="64"/>
      <c r="B64" s="64"/>
      <c r="C64" s="20" t="s">
        <v>70</v>
      </c>
      <c r="E64" s="18">
        <f>E61*D3</f>
        <v>0</v>
      </c>
      <c r="F64" s="11"/>
      <c r="G64" s="18">
        <f t="shared" ref="G64:O64" si="2">G61*F3</f>
        <v>0</v>
      </c>
      <c r="H64" s="11"/>
      <c r="I64" s="18">
        <f t="shared" si="2"/>
        <v>0</v>
      </c>
      <c r="J64" s="11"/>
      <c r="K64" s="18">
        <f t="shared" si="2"/>
        <v>0</v>
      </c>
      <c r="L64" s="11"/>
      <c r="M64" s="18">
        <f t="shared" si="2"/>
        <v>0</v>
      </c>
      <c r="N64" s="11"/>
      <c r="O64" s="18">
        <f t="shared" si="2"/>
        <v>0</v>
      </c>
    </row>
    <row r="66" spans="1:5">
      <c r="A66" s="64" t="s">
        <v>67</v>
      </c>
      <c r="B66" s="64"/>
      <c r="C66" s="20" t="s">
        <v>68</v>
      </c>
      <c r="D66" s="63">
        <f>E62+G62+I62+K62+M62+O62</f>
        <v>0</v>
      </c>
      <c r="E66" s="63"/>
    </row>
    <row r="67" spans="1:5">
      <c r="A67" s="64"/>
      <c r="B67" s="64"/>
      <c r="C67" s="20" t="s">
        <v>69</v>
      </c>
      <c r="D67" s="63">
        <f t="shared" ref="D67:D68" si="3">E63+G63+I63+K63+M63+O63</f>
        <v>0</v>
      </c>
      <c r="E67" s="63"/>
    </row>
    <row r="68" spans="1:5">
      <c r="A68" s="64"/>
      <c r="B68" s="64"/>
      <c r="C68" s="20" t="s">
        <v>70</v>
      </c>
      <c r="D68" s="63">
        <f t="shared" si="3"/>
        <v>0</v>
      </c>
      <c r="E68" s="63"/>
    </row>
  </sheetData>
  <sheetProtection sort="0" autoFilter="0" pivotTables="0"/>
  <mergeCells count="77">
    <mergeCell ref="B14:C14"/>
    <mergeCell ref="B15:C15"/>
    <mergeCell ref="B16:C16"/>
    <mergeCell ref="B17:C17"/>
    <mergeCell ref="B18:C18"/>
    <mergeCell ref="A1:B4"/>
    <mergeCell ref="D1:O1"/>
    <mergeCell ref="D2:E2"/>
    <mergeCell ref="F2:G2"/>
    <mergeCell ref="H2:I2"/>
    <mergeCell ref="J2:K2"/>
    <mergeCell ref="L2:M2"/>
    <mergeCell ref="N2:O2"/>
    <mergeCell ref="D3:E3"/>
    <mergeCell ref="F3:G3"/>
    <mergeCell ref="H3:I3"/>
    <mergeCell ref="J3:K3"/>
    <mergeCell ref="L3:M3"/>
    <mergeCell ref="N3:O3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B48:C48"/>
    <mergeCell ref="B40:C40"/>
    <mergeCell ref="B41:C41"/>
    <mergeCell ref="B42:C42"/>
    <mergeCell ref="B34:C34"/>
    <mergeCell ref="B35:C35"/>
    <mergeCell ref="B36:C36"/>
    <mergeCell ref="B37:C37"/>
    <mergeCell ref="B38:C38"/>
    <mergeCell ref="B39:C39"/>
    <mergeCell ref="B43:C43"/>
    <mergeCell ref="B44:C44"/>
    <mergeCell ref="B45:C45"/>
    <mergeCell ref="B46:C46"/>
    <mergeCell ref="B47:C47"/>
    <mergeCell ref="B60:C60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1:C61"/>
    <mergeCell ref="D66:E66"/>
    <mergeCell ref="D67:E67"/>
    <mergeCell ref="D68:E68"/>
    <mergeCell ref="A62:B64"/>
    <mergeCell ref="A66:B68"/>
    <mergeCell ref="A5:A61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conditionalFormatting sqref="C62:C63 S39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4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6:C6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8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60:B6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499984740745262"/>
  </sheetPr>
  <dimension ref="A1:AB68"/>
  <sheetViews>
    <sheetView workbookViewId="0">
      <selection activeCell="D1" sqref="D1:O1"/>
    </sheetView>
  </sheetViews>
  <sheetFormatPr defaultRowHeight="15"/>
  <sheetData>
    <row r="1" spans="1:15">
      <c r="A1" s="59"/>
      <c r="B1" s="59"/>
      <c r="C1" s="3" t="s">
        <v>58</v>
      </c>
      <c r="D1" s="59" t="s">
        <v>77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>
      <c r="A2" s="59"/>
      <c r="B2" s="59"/>
      <c r="C2" s="3" t="s">
        <v>60</v>
      </c>
      <c r="D2" s="60"/>
      <c r="E2" s="60"/>
      <c r="F2" s="59"/>
      <c r="G2" s="59"/>
      <c r="H2" s="60"/>
      <c r="I2" s="60"/>
      <c r="J2" s="60"/>
      <c r="K2" s="60"/>
      <c r="L2" s="60"/>
      <c r="M2" s="60"/>
      <c r="N2" s="60"/>
      <c r="O2" s="60"/>
    </row>
    <row r="3" spans="1:15">
      <c r="A3" s="59"/>
      <c r="B3" s="59"/>
      <c r="C3" s="3" t="s">
        <v>61</v>
      </c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>
      <c r="A4" s="59"/>
      <c r="B4" s="59"/>
      <c r="C4" s="4"/>
      <c r="D4" s="3" t="s">
        <v>62</v>
      </c>
      <c r="E4" s="3" t="s">
        <v>63</v>
      </c>
      <c r="F4" s="3" t="s">
        <v>62</v>
      </c>
      <c r="G4" s="3" t="s">
        <v>63</v>
      </c>
      <c r="H4" s="3" t="s">
        <v>62</v>
      </c>
      <c r="I4" s="3" t="s">
        <v>63</v>
      </c>
      <c r="J4" s="3" t="s">
        <v>62</v>
      </c>
      <c r="K4" s="3" t="s">
        <v>63</v>
      </c>
      <c r="L4" s="3" t="s">
        <v>62</v>
      </c>
      <c r="M4" s="3" t="s">
        <v>63</v>
      </c>
      <c r="N4" s="3" t="s">
        <v>62</v>
      </c>
      <c r="O4" s="3" t="s">
        <v>63</v>
      </c>
    </row>
    <row r="5" spans="1:15" ht="15" customHeight="1">
      <c r="A5" s="56" t="s">
        <v>64</v>
      </c>
      <c r="B5" s="51" t="str">
        <f>Данные!B4</f>
        <v>КС7.3</v>
      </c>
      <c r="C5" s="52"/>
      <c r="D5" s="5"/>
      <c r="E5" s="5">
        <f>D5*Данные!C4</f>
        <v>0</v>
      </c>
      <c r="F5" s="5"/>
      <c r="G5" s="5">
        <f>Данные!C4*F5</f>
        <v>0</v>
      </c>
      <c r="H5" s="5"/>
      <c r="I5" s="5">
        <f>Данные!C4*H5</f>
        <v>0</v>
      </c>
      <c r="J5" s="5"/>
      <c r="K5" s="5">
        <f>Данные!C4*J5</f>
        <v>0</v>
      </c>
      <c r="L5" s="5"/>
      <c r="M5" s="5">
        <f>Данные!C4*L5</f>
        <v>0</v>
      </c>
      <c r="N5" s="5"/>
      <c r="O5" s="5">
        <f>Данные!C4*N5</f>
        <v>0</v>
      </c>
    </row>
    <row r="6" spans="1:15">
      <c r="A6" s="56"/>
      <c r="B6" s="51" t="str">
        <f>Данные!B5</f>
        <v>КС7.9</v>
      </c>
      <c r="C6" s="52"/>
      <c r="D6" s="3"/>
      <c r="E6" s="5">
        <f>D6*Данные!C5</f>
        <v>0</v>
      </c>
      <c r="F6" s="3"/>
      <c r="G6" s="5">
        <f>Данные!C5*F6</f>
        <v>0</v>
      </c>
      <c r="H6" s="3"/>
      <c r="I6" s="5">
        <f>Данные!C5*H6</f>
        <v>0</v>
      </c>
      <c r="J6" s="5"/>
      <c r="K6" s="5">
        <f>Данные!C5*J6</f>
        <v>0</v>
      </c>
      <c r="L6" s="5"/>
      <c r="M6" s="5">
        <f>Данные!C5*L6</f>
        <v>0</v>
      </c>
      <c r="N6" s="5"/>
      <c r="O6" s="5">
        <f>Данные!C5*N6</f>
        <v>0</v>
      </c>
    </row>
    <row r="7" spans="1:15">
      <c r="A7" s="56"/>
      <c r="B7" s="51" t="str">
        <f>Данные!B6</f>
        <v>КС10.3</v>
      </c>
      <c r="C7" s="52"/>
      <c r="D7" s="3"/>
      <c r="E7" s="5">
        <f>D7*Данные!C6</f>
        <v>0</v>
      </c>
      <c r="F7" s="3"/>
      <c r="G7" s="5">
        <f>Данные!C6*F7</f>
        <v>0</v>
      </c>
      <c r="H7" s="3"/>
      <c r="I7" s="5">
        <f>Данные!C6*H7</f>
        <v>0</v>
      </c>
      <c r="J7" s="5"/>
      <c r="K7" s="5">
        <f>Данные!C6*J7</f>
        <v>0</v>
      </c>
      <c r="L7" s="5"/>
      <c r="M7" s="5">
        <f>Данные!C6*L7</f>
        <v>0</v>
      </c>
      <c r="N7" s="5"/>
      <c r="O7" s="5">
        <f>Данные!C6*N7</f>
        <v>0</v>
      </c>
    </row>
    <row r="8" spans="1:15" ht="15" customHeight="1">
      <c r="A8" s="56"/>
      <c r="B8" s="51" t="str">
        <f>Данные!B7</f>
        <v>КС10.6</v>
      </c>
      <c r="C8" s="52"/>
      <c r="D8" s="3"/>
      <c r="E8" s="5">
        <f>D8*Данные!C7</f>
        <v>0</v>
      </c>
      <c r="F8" s="3"/>
      <c r="G8" s="5">
        <f>Данные!C7*F8</f>
        <v>0</v>
      </c>
      <c r="H8" s="3"/>
      <c r="I8" s="5">
        <f>Данные!C7*H8</f>
        <v>0</v>
      </c>
      <c r="J8" s="5"/>
      <c r="K8" s="5">
        <f>Данные!C7*J8</f>
        <v>0</v>
      </c>
      <c r="L8" s="5"/>
      <c r="M8" s="5">
        <f>Данные!C7*L8</f>
        <v>0</v>
      </c>
      <c r="N8" s="5"/>
      <c r="O8" s="5">
        <f>Данные!C7*N8</f>
        <v>0</v>
      </c>
    </row>
    <row r="9" spans="1:15">
      <c r="A9" s="56"/>
      <c r="B9" s="51" t="str">
        <f>Данные!B8</f>
        <v>КС10.9</v>
      </c>
      <c r="C9" s="52"/>
      <c r="D9" s="3"/>
      <c r="E9" s="5">
        <f>D9*Данные!C8</f>
        <v>0</v>
      </c>
      <c r="F9" s="3"/>
      <c r="G9" s="5">
        <f>Данные!C8*F9</f>
        <v>0</v>
      </c>
      <c r="H9" s="3"/>
      <c r="I9" s="5">
        <f>Данные!C8*H9</f>
        <v>0</v>
      </c>
      <c r="J9" s="5"/>
      <c r="K9" s="5">
        <f>Данные!C8*J9</f>
        <v>0</v>
      </c>
      <c r="L9" s="5"/>
      <c r="M9" s="5">
        <f>Данные!C8*L9</f>
        <v>0</v>
      </c>
      <c r="N9" s="5"/>
      <c r="O9" s="5">
        <f>Данные!C8*N9</f>
        <v>0</v>
      </c>
    </row>
    <row r="10" spans="1:15">
      <c r="A10" s="56"/>
      <c r="B10" s="51" t="str">
        <f>Данные!B9</f>
        <v>КС13.6</v>
      </c>
      <c r="C10" s="52"/>
      <c r="D10" s="3"/>
      <c r="E10" s="5">
        <f>D10*Данные!C9</f>
        <v>0</v>
      </c>
      <c r="F10" s="3"/>
      <c r="G10" s="5">
        <f>Данные!C9*F10</f>
        <v>0</v>
      </c>
      <c r="H10" s="3"/>
      <c r="I10" s="5">
        <f>Данные!C9*H10</f>
        <v>0</v>
      </c>
      <c r="J10" s="5"/>
      <c r="K10" s="5">
        <f>Данные!C9*J10</f>
        <v>0</v>
      </c>
      <c r="L10" s="5"/>
      <c r="M10" s="5">
        <f>Данные!C9*L10</f>
        <v>0</v>
      </c>
      <c r="N10" s="5"/>
      <c r="O10" s="5">
        <f>Данные!C9*N10</f>
        <v>0</v>
      </c>
    </row>
    <row r="11" spans="1:15">
      <c r="A11" s="56"/>
      <c r="B11" s="51" t="str">
        <f>Данные!B10</f>
        <v>КС15.6</v>
      </c>
      <c r="C11" s="52"/>
      <c r="D11" s="3"/>
      <c r="E11" s="5">
        <f>D11*Данные!C10</f>
        <v>0</v>
      </c>
      <c r="F11" s="3"/>
      <c r="G11" s="5">
        <f>Данные!C10*F11</f>
        <v>0</v>
      </c>
      <c r="H11" s="3"/>
      <c r="I11" s="5">
        <f>Данные!C10*H11</f>
        <v>0</v>
      </c>
      <c r="J11" s="5"/>
      <c r="K11" s="5">
        <f>Данные!C10*J11</f>
        <v>0</v>
      </c>
      <c r="L11" s="5"/>
      <c r="M11" s="5">
        <f>Данные!C10*L11</f>
        <v>0</v>
      </c>
      <c r="N11" s="5"/>
      <c r="O11" s="5">
        <f>Данные!C10*N11</f>
        <v>0</v>
      </c>
    </row>
    <row r="12" spans="1:15">
      <c r="A12" s="56"/>
      <c r="B12" s="51" t="str">
        <f>Данные!B11</f>
        <v>КС15.9</v>
      </c>
      <c r="C12" s="52"/>
      <c r="D12" s="3"/>
      <c r="E12" s="5">
        <f>D12*Данные!C11</f>
        <v>0</v>
      </c>
      <c r="F12" s="3"/>
      <c r="G12" s="5">
        <f>Данные!C11*F12</f>
        <v>0</v>
      </c>
      <c r="H12" s="3"/>
      <c r="I12" s="5">
        <f>Данные!C11*H12</f>
        <v>0</v>
      </c>
      <c r="J12" s="5"/>
      <c r="K12" s="5">
        <f>Данные!C11*J12</f>
        <v>0</v>
      </c>
      <c r="L12" s="5"/>
      <c r="M12" s="5">
        <f>Данные!C11*L12</f>
        <v>0</v>
      </c>
      <c r="N12" s="5"/>
      <c r="O12" s="5">
        <f>Данные!C11*N12</f>
        <v>0</v>
      </c>
    </row>
    <row r="13" spans="1:15">
      <c r="A13" s="56"/>
      <c r="B13" s="51" t="str">
        <f>Данные!B12</f>
        <v>КС15.18</v>
      </c>
      <c r="C13" s="52"/>
      <c r="D13" s="3"/>
      <c r="E13" s="5">
        <f>D13*Данные!C12</f>
        <v>0</v>
      </c>
      <c r="F13" s="3"/>
      <c r="G13" s="5">
        <f>Данные!C12*F13</f>
        <v>0</v>
      </c>
      <c r="H13" s="3"/>
      <c r="I13" s="5">
        <f>Данные!C12*H13</f>
        <v>0</v>
      </c>
      <c r="J13" s="5"/>
      <c r="K13" s="5">
        <f>Данные!C12*J13</f>
        <v>0</v>
      </c>
      <c r="L13" s="5"/>
      <c r="M13" s="5">
        <f>Данные!C12*L13</f>
        <v>0</v>
      </c>
      <c r="N13" s="5"/>
      <c r="O13" s="5">
        <f>Данные!C12*N13</f>
        <v>0</v>
      </c>
    </row>
    <row r="14" spans="1:15">
      <c r="A14" s="56"/>
      <c r="B14" s="51" t="str">
        <f>Данные!B13</f>
        <v>КС20.6</v>
      </c>
      <c r="C14" s="52"/>
      <c r="D14" s="3"/>
      <c r="E14" s="5">
        <f>D14*Данные!C13</f>
        <v>0</v>
      </c>
      <c r="F14" s="3"/>
      <c r="G14" s="5">
        <f>Данные!C13*F14</f>
        <v>0</v>
      </c>
      <c r="H14" s="3"/>
      <c r="I14" s="5">
        <f>Данные!C13*H14</f>
        <v>0</v>
      </c>
      <c r="J14" s="5"/>
      <c r="K14" s="5">
        <f>Данные!C13*J14</f>
        <v>0</v>
      </c>
      <c r="L14" s="5"/>
      <c r="M14" s="5">
        <f>Данные!C13*L14</f>
        <v>0</v>
      </c>
      <c r="N14" s="5"/>
      <c r="O14" s="5">
        <f>Данные!C13*N14</f>
        <v>0</v>
      </c>
    </row>
    <row r="15" spans="1:15">
      <c r="A15" s="56"/>
      <c r="B15" s="51" t="str">
        <f>Данные!B14</f>
        <v>КС20.9</v>
      </c>
      <c r="C15" s="52"/>
      <c r="D15" s="3"/>
      <c r="E15" s="5">
        <f>D15*Данные!C14</f>
        <v>0</v>
      </c>
      <c r="F15" s="3"/>
      <c r="G15" s="5">
        <f>Данные!C14*F15</f>
        <v>0</v>
      </c>
      <c r="H15" s="3"/>
      <c r="I15" s="5">
        <f>Данные!C14*H15</f>
        <v>0</v>
      </c>
      <c r="J15" s="5"/>
      <c r="K15" s="5">
        <f>Данные!C14*J15</f>
        <v>0</v>
      </c>
      <c r="L15" s="5"/>
      <c r="M15" s="5">
        <f>Данные!C14*L15</f>
        <v>0</v>
      </c>
      <c r="N15" s="5"/>
      <c r="O15" s="5">
        <f>Данные!C14*N15</f>
        <v>0</v>
      </c>
    </row>
    <row r="16" spans="1:15">
      <c r="A16" s="56"/>
      <c r="B16" s="51" t="str">
        <f>Данные!B15</f>
        <v>КС25.6</v>
      </c>
      <c r="C16" s="52"/>
      <c r="D16" s="3"/>
      <c r="E16" s="5">
        <f>D16*Данные!C15</f>
        <v>0</v>
      </c>
      <c r="F16" s="3"/>
      <c r="G16" s="5">
        <f>Данные!C15*F16</f>
        <v>0</v>
      </c>
      <c r="H16" s="3"/>
      <c r="I16" s="5">
        <f>Данные!C15*H16</f>
        <v>0</v>
      </c>
      <c r="J16" s="5"/>
      <c r="K16" s="5">
        <f>Данные!C15*J16</f>
        <v>0</v>
      </c>
      <c r="L16" s="5"/>
      <c r="M16" s="5">
        <f>Данные!C15*L16</f>
        <v>0</v>
      </c>
      <c r="N16" s="5"/>
      <c r="O16" s="5">
        <f>Данные!C15*N16</f>
        <v>0</v>
      </c>
    </row>
    <row r="17" spans="1:15">
      <c r="A17" s="56"/>
      <c r="B17" s="51" t="str">
        <f>Данные!B16</f>
        <v>*КС13.9</v>
      </c>
      <c r="C17" s="52"/>
      <c r="D17" s="3"/>
      <c r="E17" s="5">
        <f>D17*Данные!C16</f>
        <v>0</v>
      </c>
      <c r="F17" s="3"/>
      <c r="G17" s="5">
        <f>Данные!C16*F17</f>
        <v>0</v>
      </c>
      <c r="H17" s="3"/>
      <c r="I17" s="5">
        <f>Данные!C16*H17</f>
        <v>0</v>
      </c>
      <c r="J17" s="5"/>
      <c r="K17" s="5">
        <f>Данные!C16*J17</f>
        <v>0</v>
      </c>
      <c r="L17" s="5"/>
      <c r="M17" s="5">
        <f>Данные!C16*L17</f>
        <v>0</v>
      </c>
      <c r="N17" s="5"/>
      <c r="O17" s="5">
        <f>Данные!C16*N17</f>
        <v>0</v>
      </c>
    </row>
    <row r="18" spans="1:15">
      <c r="A18" s="56"/>
      <c r="B18" s="51" t="str">
        <f>Данные!B17</f>
        <v>*КС25.12</v>
      </c>
      <c r="C18" s="52"/>
      <c r="D18" s="3"/>
      <c r="E18" s="5">
        <f>D18*Данные!C17</f>
        <v>0</v>
      </c>
      <c r="F18" s="3"/>
      <c r="G18" s="5">
        <f>Данные!C17*F18</f>
        <v>0</v>
      </c>
      <c r="H18" s="3"/>
      <c r="I18" s="5">
        <f>Данные!C17*H18</f>
        <v>0</v>
      </c>
      <c r="J18" s="5"/>
      <c r="K18" s="5">
        <f>Данные!C17*J18</f>
        <v>0</v>
      </c>
      <c r="L18" s="5"/>
      <c r="M18" s="5">
        <f>Данные!C17*L18</f>
        <v>0</v>
      </c>
      <c r="N18" s="5"/>
      <c r="O18" s="5">
        <f>Данные!C17*N18</f>
        <v>0</v>
      </c>
    </row>
    <row r="19" spans="1:15" ht="15" customHeight="1">
      <c r="A19" s="56"/>
      <c r="B19" s="51" t="str">
        <f>Данные!B18</f>
        <v>КС10.9а</v>
      </c>
      <c r="C19" s="52"/>
      <c r="D19" s="3"/>
      <c r="E19" s="5">
        <f>D19*Данные!C18</f>
        <v>0</v>
      </c>
      <c r="F19" s="3"/>
      <c r="G19" s="5">
        <f>Данные!C18*F19</f>
        <v>0</v>
      </c>
      <c r="H19" s="3"/>
      <c r="I19" s="5">
        <f>Данные!C18*H19</f>
        <v>0</v>
      </c>
      <c r="J19" s="5"/>
      <c r="K19" s="5">
        <f>Данные!C18*J19</f>
        <v>0</v>
      </c>
      <c r="L19" s="5"/>
      <c r="M19" s="5">
        <f>Данные!C18*L19</f>
        <v>0</v>
      </c>
      <c r="N19" s="5"/>
      <c r="O19" s="5">
        <f>Данные!C18*N19</f>
        <v>0</v>
      </c>
    </row>
    <row r="20" spans="1:15">
      <c r="A20" s="56"/>
      <c r="B20" s="51" t="str">
        <f>Данные!B19</f>
        <v>КС10.18а</v>
      </c>
      <c r="C20" s="52"/>
      <c r="D20" s="3"/>
      <c r="E20" s="5">
        <f>D20*Данные!C19</f>
        <v>0</v>
      </c>
      <c r="F20" s="3"/>
      <c r="G20" s="5">
        <f>Данные!C19*F20</f>
        <v>0</v>
      </c>
      <c r="H20" s="3"/>
      <c r="I20" s="5">
        <f>Данные!C19*H20</f>
        <v>0</v>
      </c>
      <c r="J20" s="5"/>
      <c r="K20" s="5">
        <f>Данные!C19*J20</f>
        <v>0</v>
      </c>
      <c r="L20" s="5"/>
      <c r="M20" s="5">
        <f>Данные!C19*L20</f>
        <v>0</v>
      </c>
      <c r="N20" s="5"/>
      <c r="O20" s="5">
        <f>Данные!C19*N20</f>
        <v>0</v>
      </c>
    </row>
    <row r="21" spans="1:15">
      <c r="A21" s="56"/>
      <c r="B21" s="51" t="str">
        <f>Данные!B20</f>
        <v>КС13.9а</v>
      </c>
      <c r="C21" s="52"/>
      <c r="D21" s="3"/>
      <c r="E21" s="5">
        <f>D21*Данные!C20</f>
        <v>0</v>
      </c>
      <c r="F21" s="3"/>
      <c r="G21" s="5">
        <f>Данные!C20*F21</f>
        <v>0</v>
      </c>
      <c r="H21" s="3"/>
      <c r="I21" s="5">
        <f>Данные!C20*H21</f>
        <v>0</v>
      </c>
      <c r="J21" s="5"/>
      <c r="K21" s="5">
        <f>Данные!C20*J21</f>
        <v>0</v>
      </c>
      <c r="L21" s="5"/>
      <c r="M21" s="5">
        <f>Данные!C20*L21</f>
        <v>0</v>
      </c>
      <c r="N21" s="5"/>
      <c r="O21" s="5">
        <f>Данные!C20*N21</f>
        <v>0</v>
      </c>
    </row>
    <row r="22" spans="1:15">
      <c r="A22" s="56"/>
      <c r="B22" s="51" t="str">
        <f>Данные!B21</f>
        <v>КС15.9а</v>
      </c>
      <c r="C22" s="52"/>
      <c r="D22" s="3"/>
      <c r="E22" s="5">
        <f>D22*Данные!C21</f>
        <v>0</v>
      </c>
      <c r="F22" s="3"/>
      <c r="G22" s="5">
        <f>Данные!C21*F22</f>
        <v>0</v>
      </c>
      <c r="H22" s="3"/>
      <c r="I22" s="5">
        <f>Данные!C21*H22</f>
        <v>0</v>
      </c>
      <c r="J22" s="5"/>
      <c r="K22" s="5">
        <f>Данные!C21*J22</f>
        <v>0</v>
      </c>
      <c r="L22" s="5"/>
      <c r="M22" s="5">
        <f>Данные!C21*L22</f>
        <v>0</v>
      </c>
      <c r="N22" s="5"/>
      <c r="O22" s="5">
        <f>Данные!C21*N22</f>
        <v>0</v>
      </c>
    </row>
    <row r="23" spans="1:15">
      <c r="A23" s="56"/>
      <c r="B23" s="51" t="str">
        <f>Данные!B22</f>
        <v>КС15.18а</v>
      </c>
      <c r="C23" s="52"/>
      <c r="D23" s="3"/>
      <c r="E23" s="5">
        <f>D23*Данные!C22</f>
        <v>0</v>
      </c>
      <c r="F23" s="3"/>
      <c r="G23" s="5">
        <f>Данные!C22*F23</f>
        <v>0</v>
      </c>
      <c r="H23" s="3"/>
      <c r="I23" s="5">
        <f>Данные!C22*H23</f>
        <v>0</v>
      </c>
      <c r="J23" s="5"/>
      <c r="K23" s="5">
        <f>Данные!C22*J23</f>
        <v>0</v>
      </c>
      <c r="L23" s="5"/>
      <c r="M23" s="5">
        <f>Данные!C22*L23</f>
        <v>0</v>
      </c>
      <c r="N23" s="5"/>
      <c r="O23" s="5">
        <f>Данные!C22*N23</f>
        <v>0</v>
      </c>
    </row>
    <row r="24" spans="1:15">
      <c r="A24" s="56"/>
      <c r="B24" s="51" t="str">
        <f>Данные!B23</f>
        <v>КС20.12а</v>
      </c>
      <c r="C24" s="52"/>
      <c r="D24" s="3"/>
      <c r="E24" s="5">
        <f>D24*Данные!C23</f>
        <v>0</v>
      </c>
      <c r="F24" s="3"/>
      <c r="G24" s="5">
        <f>Данные!C23*F24</f>
        <v>0</v>
      </c>
      <c r="H24" s="3"/>
      <c r="I24" s="5">
        <f>Данные!C23*H24</f>
        <v>0</v>
      </c>
      <c r="J24" s="5"/>
      <c r="K24" s="5">
        <f>Данные!C23*J24</f>
        <v>0</v>
      </c>
      <c r="L24" s="5"/>
      <c r="M24" s="5">
        <f>Данные!C23*L24</f>
        <v>0</v>
      </c>
      <c r="N24" s="5"/>
      <c r="O24" s="5">
        <f>Данные!C23*N24</f>
        <v>0</v>
      </c>
    </row>
    <row r="25" spans="1:15">
      <c r="A25" s="56"/>
      <c r="B25" s="51" t="str">
        <f>Данные!B24</f>
        <v>КС25.12а</v>
      </c>
      <c r="C25" s="52"/>
      <c r="D25" s="3"/>
      <c r="E25" s="5">
        <f>D25*Данные!C24</f>
        <v>0</v>
      </c>
      <c r="F25" s="3"/>
      <c r="G25" s="5">
        <f>Данные!C24*F25</f>
        <v>0</v>
      </c>
      <c r="H25" s="3"/>
      <c r="I25" s="5">
        <f>Данные!C24*H25</f>
        <v>0</v>
      </c>
      <c r="J25" s="5"/>
      <c r="K25" s="5">
        <f>Данные!C24*J25</f>
        <v>0</v>
      </c>
      <c r="L25" s="5"/>
      <c r="M25" s="5">
        <f>Данные!C24*L25</f>
        <v>0</v>
      </c>
      <c r="N25" s="5"/>
      <c r="O25" s="5">
        <f>Данные!C24*N25</f>
        <v>0</v>
      </c>
    </row>
    <row r="26" spans="1:15">
      <c r="A26" s="56"/>
      <c r="B26" s="51" t="str">
        <f>Данные!B25</f>
        <v>КС13.9б</v>
      </c>
      <c r="C26" s="52"/>
      <c r="D26" s="3"/>
      <c r="E26" s="5">
        <f>D26*Данные!C25</f>
        <v>0</v>
      </c>
      <c r="F26" s="3"/>
      <c r="G26" s="5">
        <f>Данные!C25*F26</f>
        <v>0</v>
      </c>
      <c r="H26" s="3"/>
      <c r="I26" s="5">
        <f>Данные!C25*H26</f>
        <v>0</v>
      </c>
      <c r="J26" s="5"/>
      <c r="K26" s="5">
        <f>Данные!C25*J26</f>
        <v>0</v>
      </c>
      <c r="L26" s="5"/>
      <c r="M26" s="5">
        <f>Данные!C25*L26</f>
        <v>0</v>
      </c>
      <c r="N26" s="5"/>
      <c r="O26" s="5">
        <f>Данные!C25*N26</f>
        <v>0</v>
      </c>
    </row>
    <row r="27" spans="1:15">
      <c r="A27" s="56"/>
      <c r="B27" s="51" t="str">
        <f>Данные!B26</f>
        <v>КС15.6б</v>
      </c>
      <c r="C27" s="52"/>
      <c r="D27" s="3"/>
      <c r="E27" s="5">
        <f>D27*Данные!C26</f>
        <v>0</v>
      </c>
      <c r="F27" s="3"/>
      <c r="G27" s="5">
        <f>Данные!C26*F27</f>
        <v>0</v>
      </c>
      <c r="H27" s="3"/>
      <c r="I27" s="5">
        <f>Данные!C26*H27</f>
        <v>0</v>
      </c>
      <c r="J27" s="5"/>
      <c r="K27" s="5">
        <f>Данные!C26*J27</f>
        <v>0</v>
      </c>
      <c r="L27" s="5"/>
      <c r="M27" s="5">
        <f>Данные!C26*L27</f>
        <v>0</v>
      </c>
      <c r="N27" s="5"/>
      <c r="O27" s="5">
        <f>Данные!C26*N27</f>
        <v>0</v>
      </c>
    </row>
    <row r="28" spans="1:15">
      <c r="A28" s="56"/>
      <c r="B28" s="51" t="str">
        <f>Данные!B27</f>
        <v>КС15.9б</v>
      </c>
      <c r="C28" s="52"/>
      <c r="D28" s="3"/>
      <c r="E28" s="5">
        <f>D28*Данные!C27</f>
        <v>0</v>
      </c>
      <c r="F28" s="3"/>
      <c r="G28" s="5">
        <f>Данные!C27*F28</f>
        <v>0</v>
      </c>
      <c r="H28" s="3"/>
      <c r="I28" s="5">
        <f>Данные!C27*H28</f>
        <v>0</v>
      </c>
      <c r="J28" s="5"/>
      <c r="K28" s="5">
        <f>Данные!C27*J28</f>
        <v>0</v>
      </c>
      <c r="L28" s="5"/>
      <c r="M28" s="5">
        <f>Данные!C27*L28</f>
        <v>0</v>
      </c>
      <c r="N28" s="5"/>
      <c r="O28" s="5">
        <f>Данные!C27*N28</f>
        <v>0</v>
      </c>
    </row>
    <row r="29" spans="1:15" ht="15" customHeight="1">
      <c r="A29" s="56"/>
      <c r="B29" s="51" t="str">
        <f>Данные!B28</f>
        <v>КС15.18б</v>
      </c>
      <c r="C29" s="52"/>
      <c r="D29" s="3"/>
      <c r="E29" s="5">
        <f>D29*Данные!C28</f>
        <v>0</v>
      </c>
      <c r="F29" s="3"/>
      <c r="G29" s="5">
        <f>Данные!C28*F29</f>
        <v>0</v>
      </c>
      <c r="H29" s="3"/>
      <c r="I29" s="5">
        <f>Данные!C28*H29</f>
        <v>0</v>
      </c>
      <c r="J29" s="5"/>
      <c r="K29" s="5">
        <f>Данные!C28*J29</f>
        <v>0</v>
      </c>
      <c r="L29" s="5"/>
      <c r="M29" s="5">
        <f>Данные!C28*L29</f>
        <v>0</v>
      </c>
      <c r="N29" s="5"/>
      <c r="O29" s="5">
        <f>Данные!C28*N29</f>
        <v>0</v>
      </c>
    </row>
    <row r="30" spans="1:15">
      <c r="A30" s="56"/>
      <c r="B30" s="51" t="str">
        <f>Данные!B29</f>
        <v>КС20.6б</v>
      </c>
      <c r="C30" s="52"/>
      <c r="D30" s="3"/>
      <c r="E30" s="5">
        <f>D30*Данные!C29</f>
        <v>0</v>
      </c>
      <c r="F30" s="3"/>
      <c r="G30" s="5">
        <f>Данные!C29*F30</f>
        <v>0</v>
      </c>
      <c r="H30" s="3"/>
      <c r="I30" s="5">
        <f>Данные!C29*H30</f>
        <v>0</v>
      </c>
      <c r="J30" s="5"/>
      <c r="K30" s="5">
        <f>Данные!C29*J30</f>
        <v>0</v>
      </c>
      <c r="L30" s="5"/>
      <c r="M30" s="5">
        <f>Данные!C29*L30</f>
        <v>0</v>
      </c>
      <c r="N30" s="5"/>
      <c r="O30" s="5">
        <f>Данные!C29*N30</f>
        <v>0</v>
      </c>
    </row>
    <row r="31" spans="1:15">
      <c r="A31" s="56"/>
      <c r="B31" s="51" t="str">
        <f>Данные!B30</f>
        <v>КС20.9б</v>
      </c>
      <c r="C31" s="52"/>
      <c r="D31" s="3"/>
      <c r="E31" s="5">
        <f>D31*Данные!C30</f>
        <v>0</v>
      </c>
      <c r="F31" s="3"/>
      <c r="G31" s="5">
        <f>Данные!C30*F31</f>
        <v>0</v>
      </c>
      <c r="H31" s="3"/>
      <c r="I31" s="5">
        <f>Данные!C30*H31</f>
        <v>0</v>
      </c>
      <c r="J31" s="5"/>
      <c r="K31" s="5">
        <f>Данные!C30*J31</f>
        <v>0</v>
      </c>
      <c r="L31" s="5"/>
      <c r="M31" s="5">
        <f>Данные!C30*L31</f>
        <v>0</v>
      </c>
      <c r="N31" s="5"/>
      <c r="O31" s="5">
        <f>Данные!C30*N31</f>
        <v>0</v>
      </c>
    </row>
    <row r="32" spans="1:15">
      <c r="A32" s="56"/>
      <c r="B32" s="51" t="str">
        <f>Данные!B31</f>
        <v>КС20.12б</v>
      </c>
      <c r="C32" s="52"/>
      <c r="D32" s="3"/>
      <c r="E32" s="5">
        <f>D32*Данные!C31</f>
        <v>0</v>
      </c>
      <c r="F32" s="3"/>
      <c r="G32" s="5">
        <f>Данные!C31*F32</f>
        <v>0</v>
      </c>
      <c r="H32" s="3"/>
      <c r="I32" s="5">
        <f>Данные!C31*H32</f>
        <v>0</v>
      </c>
      <c r="J32" s="5"/>
      <c r="K32" s="5">
        <f>Данные!C31*J32</f>
        <v>0</v>
      </c>
      <c r="L32" s="5"/>
      <c r="M32" s="5">
        <f>Данные!C31*L32</f>
        <v>0</v>
      </c>
      <c r="N32" s="5"/>
      <c r="O32" s="5">
        <f>Данные!C31*N32</f>
        <v>0</v>
      </c>
    </row>
    <row r="33" spans="1:28">
      <c r="A33" s="56"/>
      <c r="B33" s="51" t="str">
        <f>Данные!B32</f>
        <v>КС20.18б</v>
      </c>
      <c r="C33" s="52"/>
      <c r="D33" s="3"/>
      <c r="E33" s="5">
        <f>D33*Данные!C32</f>
        <v>0</v>
      </c>
      <c r="F33" s="3"/>
      <c r="G33" s="5">
        <f>Данные!C32*F33</f>
        <v>0</v>
      </c>
      <c r="H33" s="3"/>
      <c r="I33" s="5">
        <f>Данные!C32*H33</f>
        <v>0</v>
      </c>
      <c r="J33" s="5"/>
      <c r="K33" s="5">
        <f>Данные!C32*J33</f>
        <v>0</v>
      </c>
      <c r="L33" s="5"/>
      <c r="M33" s="5">
        <f>Данные!C32*L33</f>
        <v>0</v>
      </c>
      <c r="N33" s="5"/>
      <c r="O33" s="5">
        <f>Данные!C32*N33</f>
        <v>0</v>
      </c>
    </row>
    <row r="34" spans="1:28">
      <c r="A34" s="56"/>
      <c r="B34" s="51" t="str">
        <f>Данные!B33</f>
        <v>КС25.12б</v>
      </c>
      <c r="C34" s="52"/>
      <c r="D34" s="3"/>
      <c r="E34" s="5">
        <f>D34*Данные!C33</f>
        <v>0</v>
      </c>
      <c r="F34" s="3"/>
      <c r="G34" s="5">
        <f>Данные!C33*F34</f>
        <v>0</v>
      </c>
      <c r="H34" s="3"/>
      <c r="I34" s="5">
        <f>Данные!C33*H34</f>
        <v>0</v>
      </c>
      <c r="J34" s="5"/>
      <c r="K34" s="5">
        <f>Данные!C33*J34</f>
        <v>0</v>
      </c>
      <c r="L34" s="5"/>
      <c r="M34" s="5">
        <f>Данные!C33*L34</f>
        <v>0</v>
      </c>
      <c r="N34" s="5"/>
      <c r="O34" s="5">
        <f>Данные!C33*N34</f>
        <v>0</v>
      </c>
    </row>
    <row r="35" spans="1:28">
      <c r="A35" s="56"/>
      <c r="B35" s="51" t="str">
        <f>Данные!B34</f>
        <v>ПП10-1</v>
      </c>
      <c r="C35" s="52"/>
      <c r="D35" s="3"/>
      <c r="E35" s="5">
        <f>D35*Данные!C34</f>
        <v>0</v>
      </c>
      <c r="F35" s="3"/>
      <c r="G35" s="5">
        <f>Данные!C34*F35</f>
        <v>0</v>
      </c>
      <c r="H35" s="3"/>
      <c r="I35" s="5">
        <f>Данные!C34*H35</f>
        <v>0</v>
      </c>
      <c r="J35" s="5"/>
      <c r="K35" s="5">
        <f>Данные!C34*J35</f>
        <v>0</v>
      </c>
      <c r="L35" s="5"/>
      <c r="M35" s="5">
        <f>Данные!C34*L35</f>
        <v>0</v>
      </c>
      <c r="N35" s="5"/>
      <c r="O35" s="5">
        <f>Данные!C34*N35</f>
        <v>0</v>
      </c>
    </row>
    <row r="36" spans="1:28">
      <c r="A36" s="56"/>
      <c r="B36" s="51" t="str">
        <f>Данные!B35</f>
        <v>ПП10-2</v>
      </c>
      <c r="C36" s="52"/>
      <c r="D36" s="5"/>
      <c r="E36" s="5">
        <f>D36*Данные!C35</f>
        <v>0</v>
      </c>
      <c r="F36" s="5"/>
      <c r="G36" s="5">
        <f>Данные!C35*F36</f>
        <v>0</v>
      </c>
      <c r="H36" s="5"/>
      <c r="I36" s="5">
        <f>Данные!C35*H36</f>
        <v>0</v>
      </c>
      <c r="J36" s="5"/>
      <c r="K36" s="5">
        <f>Данные!C35*J36</f>
        <v>0</v>
      </c>
      <c r="L36" s="5"/>
      <c r="M36" s="5">
        <f>Данные!C35*L36</f>
        <v>0</v>
      </c>
      <c r="N36" s="5"/>
      <c r="O36" s="5">
        <f>Данные!C35*N36</f>
        <v>0</v>
      </c>
    </row>
    <row r="37" spans="1:28">
      <c r="A37" s="56"/>
      <c r="B37" s="51" t="str">
        <f>Данные!B36</f>
        <v>ПП13-1</v>
      </c>
      <c r="C37" s="52"/>
      <c r="D37" s="5"/>
      <c r="E37" s="5">
        <f>D37*Данные!C36</f>
        <v>0</v>
      </c>
      <c r="F37" s="5"/>
      <c r="G37" s="5">
        <f>Данные!C36*F37</f>
        <v>0</v>
      </c>
      <c r="H37" s="5"/>
      <c r="I37" s="5">
        <f>Данные!C36*H37</f>
        <v>0</v>
      </c>
      <c r="J37" s="5"/>
      <c r="K37" s="5">
        <f>Данные!C36*J37</f>
        <v>0</v>
      </c>
      <c r="L37" s="5"/>
      <c r="M37" s="5">
        <f>Данные!C36*L37</f>
        <v>0</v>
      </c>
      <c r="N37" s="5"/>
      <c r="O37" s="5">
        <f>Данные!C36*N37</f>
        <v>0</v>
      </c>
    </row>
    <row r="38" spans="1:28">
      <c r="A38" s="56"/>
      <c r="B38" s="51" t="str">
        <f>Данные!B37</f>
        <v>ПП13-2</v>
      </c>
      <c r="C38" s="52"/>
      <c r="D38" s="5"/>
      <c r="E38" s="5">
        <f>D38*Данные!C37</f>
        <v>0</v>
      </c>
      <c r="F38" s="5"/>
      <c r="G38" s="5">
        <f>Данные!C37*F38</f>
        <v>0</v>
      </c>
      <c r="H38" s="5"/>
      <c r="I38" s="5">
        <f>Данные!C37*H38</f>
        <v>0</v>
      </c>
      <c r="J38" s="5"/>
      <c r="K38" s="5">
        <f>Данные!C37*J38</f>
        <v>0</v>
      </c>
      <c r="L38" s="5"/>
      <c r="M38" s="5">
        <f>Данные!C37*L38</f>
        <v>0</v>
      </c>
      <c r="N38" s="5"/>
      <c r="O38" s="5">
        <f>Данные!C37*N38</f>
        <v>0</v>
      </c>
    </row>
    <row r="39" spans="1:28">
      <c r="A39" s="56"/>
      <c r="B39" s="51" t="str">
        <f>Данные!B38</f>
        <v>1ПП15-1</v>
      </c>
      <c r="C39" s="52"/>
      <c r="D39" s="5"/>
      <c r="E39" s="5">
        <f>D39*Данные!C38</f>
        <v>0</v>
      </c>
      <c r="F39" s="5"/>
      <c r="G39" s="5">
        <f>Данные!C38*F39</f>
        <v>0</v>
      </c>
      <c r="H39" s="5"/>
      <c r="I39" s="5">
        <f>Данные!C38*H39</f>
        <v>0</v>
      </c>
      <c r="J39" s="5"/>
      <c r="K39" s="5">
        <f>Данные!C38*J39</f>
        <v>0</v>
      </c>
      <c r="L39" s="5"/>
      <c r="M39" s="5">
        <f>Данные!C38*L39</f>
        <v>0</v>
      </c>
      <c r="N39" s="5"/>
      <c r="O39" s="5">
        <f>Данные!C38*N39</f>
        <v>0</v>
      </c>
      <c r="S39" s="8"/>
      <c r="Z39" s="8" t="s">
        <v>71</v>
      </c>
    </row>
    <row r="40" spans="1:28">
      <c r="A40" s="56"/>
      <c r="B40" s="51" t="str">
        <f>Данные!B39</f>
        <v>1ПП15-2</v>
      </c>
      <c r="C40" s="52"/>
      <c r="D40" s="5"/>
      <c r="E40" s="5">
        <f>D40*Данные!C39</f>
        <v>0</v>
      </c>
      <c r="F40" s="5"/>
      <c r="G40" s="5">
        <f>Данные!C39*F40</f>
        <v>0</v>
      </c>
      <c r="H40" s="5"/>
      <c r="I40" s="5">
        <f>Данные!C39*H40</f>
        <v>0</v>
      </c>
      <c r="J40" s="5"/>
      <c r="K40" s="5">
        <f>Данные!C39*J40</f>
        <v>0</v>
      </c>
      <c r="L40" s="5"/>
      <c r="M40" s="5">
        <f>Данные!C39*L40</f>
        <v>0</v>
      </c>
      <c r="N40" s="5"/>
      <c r="O40" s="5">
        <f>Данные!C39*N40</f>
        <v>0</v>
      </c>
      <c r="X40" s="57" t="s">
        <v>67</v>
      </c>
      <c r="Y40" s="57"/>
      <c r="Z40" s="6" t="s">
        <v>68</v>
      </c>
      <c r="AA40" s="55" t="e">
        <f>#REF!+#REF!+#REF!+#REF!+#REF!+#REF!+#REF!+#REF!+#REF!+#REF!+#REF!+#REF!+#REF!+#REF!+#REF!+#REF!+#REF!+#REF!+#REF!+#REF!+#REF!+#REF!+#REF!+#REF!+#REF!+O62+M62+K62+I62+G62+E62</f>
        <v>#REF!</v>
      </c>
      <c r="AB40" s="55"/>
    </row>
    <row r="41" spans="1:28">
      <c r="A41" s="56"/>
      <c r="B41" s="51" t="str">
        <f>Данные!B40</f>
        <v>*2ПП15-1</v>
      </c>
      <c r="C41" s="52"/>
      <c r="D41" s="5"/>
      <c r="E41" s="5">
        <f>D41*Данные!C40</f>
        <v>0</v>
      </c>
      <c r="F41" s="5"/>
      <c r="G41" s="5">
        <f>Данные!C40*F41</f>
        <v>0</v>
      </c>
      <c r="H41" s="5"/>
      <c r="I41" s="5">
        <f>Данные!C40*H41</f>
        <v>0</v>
      </c>
      <c r="J41" s="5"/>
      <c r="K41" s="5">
        <f>Данные!C40*J41</f>
        <v>0</v>
      </c>
      <c r="L41" s="5"/>
      <c r="M41" s="5">
        <f>Данные!C40*L41</f>
        <v>0</v>
      </c>
      <c r="N41" s="5"/>
      <c r="O41" s="5">
        <f>Данные!C40*N41</f>
        <v>0</v>
      </c>
      <c r="X41" s="58"/>
      <c r="Y41" s="58"/>
      <c r="Z41" s="6" t="s">
        <v>69</v>
      </c>
      <c r="AA41" s="55" t="e">
        <f>O63+M63+K63+I63+G63+E63+#REF!+#REF!+#REF!+#REF!+#REF!+#REF!+#REF!+#REF!+#REF!+#REF!+#REF!+#REF!+#REF!+#REF!+#REF!+#REF!+#REF!+#REF!+#REF!+#REF!+#REF!+#REF!+#REF!+#REF!+#REF!+#REF!</f>
        <v>#REF!</v>
      </c>
      <c r="AB41" s="55"/>
    </row>
    <row r="42" spans="1:28">
      <c r="A42" s="56"/>
      <c r="B42" s="51" t="str">
        <f>Данные!B41</f>
        <v>*2ПП15-2</v>
      </c>
      <c r="C42" s="52"/>
      <c r="D42" s="5"/>
      <c r="E42" s="5">
        <f>D42*Данные!C41</f>
        <v>0</v>
      </c>
      <c r="F42" s="5"/>
      <c r="G42" s="5">
        <f>Данные!C41*F42</f>
        <v>0</v>
      </c>
      <c r="H42" s="5"/>
      <c r="I42" s="5">
        <f>Данные!C41*H42</f>
        <v>0</v>
      </c>
      <c r="J42" s="5"/>
      <c r="K42" s="5">
        <f>Данные!C41*J42</f>
        <v>0</v>
      </c>
      <c r="L42" s="5"/>
      <c r="M42" s="5">
        <f>Данные!C41*L42</f>
        <v>0</v>
      </c>
      <c r="N42" s="5"/>
      <c r="O42" s="5">
        <f>Данные!C41*N42</f>
        <v>0</v>
      </c>
      <c r="Z42" s="6" t="s">
        <v>70</v>
      </c>
      <c r="AA42" s="55" t="e">
        <f>#REF!+#REF!+#REF!+#REF!+#REF!+#REF!+#REF!+#REF!+#REF!+#REF!+#REF!+#REF!+#REF!+#REF!+#REF!+#REF!+#REF!+#REF!+#REF!+#REF!+#REF!+#REF!+#REF!+#REF!+#REF!+#REF!+O64+M64+K64+I64+G64+E64</f>
        <v>#REF!</v>
      </c>
      <c r="AB42" s="55"/>
    </row>
    <row r="43" spans="1:28">
      <c r="A43" s="56"/>
      <c r="B43" s="51" t="str">
        <f>Данные!B42</f>
        <v>3ПП15-1</v>
      </c>
      <c r="C43" s="52"/>
      <c r="D43" s="5"/>
      <c r="E43" s="5">
        <f>D43*Данные!C42</f>
        <v>0</v>
      </c>
      <c r="F43" s="5"/>
      <c r="G43" s="5">
        <f>Данные!C42*F43</f>
        <v>0</v>
      </c>
      <c r="H43" s="5"/>
      <c r="I43" s="5">
        <f>Данные!C42*H43</f>
        <v>0</v>
      </c>
      <c r="J43" s="5"/>
      <c r="K43" s="5">
        <f>Данные!C42*J43</f>
        <v>0</v>
      </c>
      <c r="L43" s="5"/>
      <c r="M43" s="5">
        <f>Данные!C42*L43</f>
        <v>0</v>
      </c>
      <c r="N43" s="5"/>
      <c r="O43" s="5">
        <f>Данные!C42*N43</f>
        <v>0</v>
      </c>
    </row>
    <row r="44" spans="1:28">
      <c r="A44" s="56"/>
      <c r="B44" s="51" t="str">
        <f>Данные!B43</f>
        <v>3ПП15-2</v>
      </c>
      <c r="C44" s="52"/>
      <c r="D44" s="5"/>
      <c r="E44" s="5">
        <f>D44*Данные!C43</f>
        <v>0</v>
      </c>
      <c r="F44" s="5"/>
      <c r="G44" s="5">
        <f>Данные!C43*F44</f>
        <v>0</v>
      </c>
      <c r="H44" s="5"/>
      <c r="I44" s="5">
        <f>Данные!C43*H44</f>
        <v>0</v>
      </c>
      <c r="J44" s="5"/>
      <c r="K44" s="5">
        <f>Данные!C43*J44</f>
        <v>0</v>
      </c>
      <c r="L44" s="5"/>
      <c r="M44" s="5">
        <f>Данные!C43*L44</f>
        <v>0</v>
      </c>
      <c r="N44" s="5"/>
      <c r="O44" s="5">
        <f>Данные!C43*N44</f>
        <v>0</v>
      </c>
    </row>
    <row r="45" spans="1:28">
      <c r="A45" s="56"/>
      <c r="B45" s="51" t="str">
        <f>Данные!B44</f>
        <v>*1ПП20-1</v>
      </c>
      <c r="C45" s="52"/>
      <c r="D45" s="5"/>
      <c r="E45" s="5">
        <f>D45*Данные!C44</f>
        <v>0</v>
      </c>
      <c r="F45" s="5"/>
      <c r="G45" s="5">
        <f>Данные!C44*F45</f>
        <v>0</v>
      </c>
      <c r="H45" s="5"/>
      <c r="I45" s="5">
        <f>Данные!C44*H45</f>
        <v>0</v>
      </c>
      <c r="J45" s="5"/>
      <c r="K45" s="5">
        <f>Данные!C44*J45</f>
        <v>0</v>
      </c>
      <c r="L45" s="5"/>
      <c r="M45" s="5">
        <f>Данные!C44*L45</f>
        <v>0</v>
      </c>
      <c r="N45" s="5"/>
      <c r="O45" s="5">
        <f>Данные!C44*N45</f>
        <v>0</v>
      </c>
    </row>
    <row r="46" spans="1:28">
      <c r="A46" s="56"/>
      <c r="B46" s="51" t="str">
        <f>Данные!B45</f>
        <v>*1ПП20-2</v>
      </c>
      <c r="C46" s="52"/>
      <c r="D46" s="5"/>
      <c r="E46" s="5">
        <f>D46*Данные!C45</f>
        <v>0</v>
      </c>
      <c r="F46" s="5"/>
      <c r="G46" s="5">
        <f>Данные!C45*F46</f>
        <v>0</v>
      </c>
      <c r="H46" s="5"/>
      <c r="I46" s="5">
        <f>Данные!C45*H46</f>
        <v>0</v>
      </c>
      <c r="J46" s="5"/>
      <c r="K46" s="5">
        <f>Данные!C45*J46</f>
        <v>0</v>
      </c>
      <c r="L46" s="5"/>
      <c r="M46" s="5">
        <f>Данные!C45*L46</f>
        <v>0</v>
      </c>
      <c r="N46" s="5"/>
      <c r="O46" s="5">
        <f>Данные!C45*N46</f>
        <v>0</v>
      </c>
    </row>
    <row r="47" spans="1:28">
      <c r="A47" s="56"/>
      <c r="B47" s="51" t="str">
        <f>Данные!B46</f>
        <v>2ПП20-1</v>
      </c>
      <c r="C47" s="52"/>
      <c r="D47" s="5"/>
      <c r="E47" s="5">
        <f>D47*Данные!C46</f>
        <v>0</v>
      </c>
      <c r="F47" s="5"/>
      <c r="G47" s="5">
        <f>Данные!C46*F47</f>
        <v>0</v>
      </c>
      <c r="H47" s="5"/>
      <c r="I47" s="5">
        <f>Данные!C46*H47</f>
        <v>0</v>
      </c>
      <c r="J47" s="5"/>
      <c r="K47" s="5">
        <f>Данные!C46*J47</f>
        <v>0</v>
      </c>
      <c r="L47" s="5"/>
      <c r="M47" s="5">
        <f>Данные!C46*L47</f>
        <v>0</v>
      </c>
      <c r="N47" s="5"/>
      <c r="O47" s="5">
        <f>Данные!C46*N47</f>
        <v>0</v>
      </c>
    </row>
    <row r="48" spans="1:28">
      <c r="A48" s="56"/>
      <c r="B48" s="51" t="str">
        <f>Данные!B47</f>
        <v>2ПП20-2</v>
      </c>
      <c r="C48" s="52"/>
      <c r="D48" s="5"/>
      <c r="E48" s="5">
        <f>D48*Данные!C47</f>
        <v>0</v>
      </c>
      <c r="F48" s="5"/>
      <c r="G48" s="5">
        <f>Данные!C47*F48</f>
        <v>0</v>
      </c>
      <c r="H48" s="5"/>
      <c r="I48" s="5">
        <f>Данные!C47*H48</f>
        <v>0</v>
      </c>
      <c r="J48" s="5"/>
      <c r="K48" s="5">
        <f>Данные!C47*J48</f>
        <v>0</v>
      </c>
      <c r="L48" s="5"/>
      <c r="M48" s="5">
        <f>Данные!C47*L48</f>
        <v>0</v>
      </c>
      <c r="N48" s="5"/>
      <c r="O48" s="5">
        <f>Данные!C47*N48</f>
        <v>0</v>
      </c>
    </row>
    <row r="49" spans="1:15">
      <c r="A49" s="56"/>
      <c r="B49" s="51" t="str">
        <f>Данные!B48</f>
        <v>**4ПП20-2</v>
      </c>
      <c r="C49" s="52"/>
      <c r="D49" s="5"/>
      <c r="E49" s="5">
        <f>D49*Данные!C48</f>
        <v>0</v>
      </c>
      <c r="F49" s="5"/>
      <c r="G49" s="5">
        <f>Данные!C48*F49</f>
        <v>0</v>
      </c>
      <c r="H49" s="5"/>
      <c r="I49" s="5">
        <f>Данные!C48*H49</f>
        <v>0</v>
      </c>
      <c r="J49" s="5"/>
      <c r="K49" s="5">
        <f>Данные!C48*J49</f>
        <v>0</v>
      </c>
      <c r="L49" s="5"/>
      <c r="M49" s="5">
        <f>Данные!C48*L49</f>
        <v>0</v>
      </c>
      <c r="N49" s="5"/>
      <c r="O49" s="5">
        <f>Данные!C48*N49</f>
        <v>0</v>
      </c>
    </row>
    <row r="50" spans="1:15">
      <c r="A50" s="56"/>
      <c r="B50" s="51" t="str">
        <f>Данные!B49</f>
        <v>**1ПП25-2</v>
      </c>
      <c r="C50" s="52"/>
      <c r="D50" s="5"/>
      <c r="E50" s="5">
        <f>D50*Данные!C49</f>
        <v>0</v>
      </c>
      <c r="F50" s="5"/>
      <c r="G50" s="5">
        <f>Данные!C49*F50</f>
        <v>0</v>
      </c>
      <c r="H50" s="5"/>
      <c r="I50" s="5">
        <f>Данные!C49*H50</f>
        <v>0</v>
      </c>
      <c r="J50" s="5"/>
      <c r="K50" s="5">
        <f>Данные!C49*J50</f>
        <v>0</v>
      </c>
      <c r="L50" s="5"/>
      <c r="M50" s="5">
        <f>Данные!C49*L50</f>
        <v>0</v>
      </c>
      <c r="N50" s="5"/>
      <c r="O50" s="5">
        <f>Данные!C49*N50</f>
        <v>0</v>
      </c>
    </row>
    <row r="51" spans="1:15">
      <c r="A51" s="56"/>
      <c r="B51" s="51" t="str">
        <f>Данные!B50</f>
        <v>**2ПП25-2</v>
      </c>
      <c r="C51" s="52"/>
      <c r="D51" s="5"/>
      <c r="E51" s="5">
        <f>D51*Данные!C50</f>
        <v>0</v>
      </c>
      <c r="F51" s="5"/>
      <c r="G51" s="5">
        <f>Данные!C50*F51</f>
        <v>0</v>
      </c>
      <c r="H51" s="5"/>
      <c r="I51" s="5">
        <f>Данные!C50*H51</f>
        <v>0</v>
      </c>
      <c r="J51" s="5"/>
      <c r="K51" s="5">
        <f>Данные!C50*J51</f>
        <v>0</v>
      </c>
      <c r="L51" s="5"/>
      <c r="M51" s="5">
        <f>Данные!C50*L51</f>
        <v>0</v>
      </c>
      <c r="N51" s="5"/>
      <c r="O51" s="5">
        <f>Данные!C50*N51</f>
        <v>0</v>
      </c>
    </row>
    <row r="52" spans="1:15">
      <c r="A52" s="56"/>
      <c r="B52" s="51" t="str">
        <f>Данные!B51</f>
        <v>ПН10</v>
      </c>
      <c r="C52" s="52"/>
      <c r="D52" s="5"/>
      <c r="E52" s="5">
        <f>D52*Данные!C51</f>
        <v>0</v>
      </c>
      <c r="F52" s="5"/>
      <c r="G52" s="5">
        <f>Данные!C51*F52</f>
        <v>0</v>
      </c>
      <c r="H52" s="5"/>
      <c r="I52" s="5">
        <f>Данные!C51*H52</f>
        <v>0</v>
      </c>
      <c r="J52" s="5"/>
      <c r="K52" s="5">
        <f>Данные!C51*J52</f>
        <v>0</v>
      </c>
      <c r="L52" s="5"/>
      <c r="M52" s="5">
        <f>Данные!C51*L52</f>
        <v>0</v>
      </c>
      <c r="N52" s="5"/>
      <c r="O52" s="5">
        <f>Данные!C51*N52</f>
        <v>0</v>
      </c>
    </row>
    <row r="53" spans="1:15">
      <c r="A53" s="56"/>
      <c r="B53" s="51" t="str">
        <f>Данные!B52</f>
        <v>ПН15</v>
      </c>
      <c r="C53" s="52"/>
      <c r="D53" s="5"/>
      <c r="E53" s="5">
        <f>D53*Данные!C52</f>
        <v>0</v>
      </c>
      <c r="F53" s="5"/>
      <c r="G53" s="5">
        <f>Данные!C52*F53</f>
        <v>0</v>
      </c>
      <c r="H53" s="5"/>
      <c r="I53" s="5">
        <f>Данные!C52*H53</f>
        <v>0</v>
      </c>
      <c r="J53" s="5"/>
      <c r="K53" s="5">
        <f>Данные!C52*J53</f>
        <v>0</v>
      </c>
      <c r="L53" s="5"/>
      <c r="M53" s="5">
        <f>Данные!C52*L53</f>
        <v>0</v>
      </c>
      <c r="N53" s="5"/>
      <c r="O53" s="5">
        <f>Данные!C52*N53</f>
        <v>0</v>
      </c>
    </row>
    <row r="54" spans="1:15">
      <c r="A54" s="56"/>
      <c r="B54" s="51" t="str">
        <f>Данные!B53</f>
        <v>ПН20</v>
      </c>
      <c r="C54" s="52"/>
      <c r="D54" s="5"/>
      <c r="E54" s="5">
        <f>D54*Данные!C53</f>
        <v>0</v>
      </c>
      <c r="F54" s="5"/>
      <c r="G54" s="5">
        <f>Данные!C53*F54</f>
        <v>0</v>
      </c>
      <c r="H54" s="5"/>
      <c r="I54" s="5">
        <f>Данные!C53*H54</f>
        <v>0</v>
      </c>
      <c r="J54" s="5"/>
      <c r="K54" s="5">
        <f>Данные!C53*J54</f>
        <v>0</v>
      </c>
      <c r="L54" s="5"/>
      <c r="M54" s="5">
        <f>Данные!C53*L54</f>
        <v>0</v>
      </c>
      <c r="N54" s="5"/>
      <c r="O54" s="5">
        <f>Данные!C53*N54</f>
        <v>0</v>
      </c>
    </row>
    <row r="55" spans="1:15">
      <c r="A55" s="56"/>
      <c r="B55" s="51" t="str">
        <f>Данные!B54</f>
        <v>ПН25</v>
      </c>
      <c r="C55" s="52"/>
      <c r="D55" s="5"/>
      <c r="E55" s="5">
        <f>D55*Данные!C54</f>
        <v>0</v>
      </c>
      <c r="F55" s="5"/>
      <c r="G55" s="5">
        <f>Данные!C54*F55</f>
        <v>0</v>
      </c>
      <c r="H55" s="5"/>
      <c r="I55" s="5">
        <f>Данные!C54*H55</f>
        <v>0</v>
      </c>
      <c r="J55" s="5"/>
      <c r="K55" s="5">
        <f>Данные!C54*J55</f>
        <v>0</v>
      </c>
      <c r="L55" s="5"/>
      <c r="M55" s="5">
        <f>Данные!C54*L55</f>
        <v>0</v>
      </c>
      <c r="N55" s="5"/>
      <c r="O55" s="5">
        <f>Данные!C54*N55</f>
        <v>0</v>
      </c>
    </row>
    <row r="56" spans="1:15">
      <c r="A56" s="56"/>
      <c r="B56" s="51" t="str">
        <f>Данные!B55</f>
        <v>К06</v>
      </c>
      <c r="C56" s="52"/>
      <c r="D56" s="5"/>
      <c r="E56" s="5">
        <f>D56*Данные!C55</f>
        <v>0</v>
      </c>
      <c r="F56" s="5"/>
      <c r="G56" s="5">
        <f>Данные!C55*F56</f>
        <v>0</v>
      </c>
      <c r="H56" s="5"/>
      <c r="I56" s="5">
        <f>Данные!C55*H56</f>
        <v>0</v>
      </c>
      <c r="J56" s="5"/>
      <c r="K56" s="5">
        <f>Данные!C55*J56</f>
        <v>0</v>
      </c>
      <c r="L56" s="5"/>
      <c r="M56" s="5">
        <f>Данные!C55*L56</f>
        <v>0</v>
      </c>
      <c r="N56" s="5"/>
      <c r="O56" s="5">
        <f>Данные!C55*N56</f>
        <v>0</v>
      </c>
    </row>
    <row r="57" spans="1:15">
      <c r="A57" s="56"/>
      <c r="B57" s="51" t="str">
        <f>Данные!B56</f>
        <v>П010</v>
      </c>
      <c r="C57" s="52"/>
      <c r="D57" s="5"/>
      <c r="E57" s="5">
        <f>D57*Данные!C56</f>
        <v>0</v>
      </c>
      <c r="F57" s="5"/>
      <c r="G57" s="5">
        <f>Данные!C56*F57</f>
        <v>0</v>
      </c>
      <c r="H57" s="5"/>
      <c r="I57" s="5">
        <f>Данные!C56*H57</f>
        <v>0</v>
      </c>
      <c r="J57" s="5"/>
      <c r="K57" s="5">
        <f>Данные!C56*J57</f>
        <v>0</v>
      </c>
      <c r="L57" s="5"/>
      <c r="M57" s="5">
        <f>Данные!C56*L57</f>
        <v>0</v>
      </c>
      <c r="N57" s="5"/>
      <c r="O57" s="5">
        <f>Данные!C56*N57</f>
        <v>0</v>
      </c>
    </row>
    <row r="58" spans="1:15">
      <c r="A58" s="56"/>
      <c r="B58" s="51" t="str">
        <f>Данные!B57</f>
        <v>ПД6</v>
      </c>
      <c r="C58" s="52"/>
      <c r="D58" s="5"/>
      <c r="E58" s="5">
        <f>D58*Данные!C57</f>
        <v>0</v>
      </c>
      <c r="F58" s="5"/>
      <c r="G58" s="5">
        <f>Данные!C57*F58</f>
        <v>0</v>
      </c>
      <c r="H58" s="5"/>
      <c r="I58" s="5">
        <f>Данные!C57*H58</f>
        <v>0</v>
      </c>
      <c r="J58" s="5"/>
      <c r="K58" s="5">
        <f>Данные!C57*J58</f>
        <v>0</v>
      </c>
      <c r="L58" s="5"/>
      <c r="M58" s="5">
        <f>Данные!C57*L58</f>
        <v>0</v>
      </c>
      <c r="N58" s="5"/>
      <c r="O58" s="5">
        <f>Данные!C57*N58</f>
        <v>0</v>
      </c>
    </row>
    <row r="59" spans="1:15">
      <c r="A59" s="56"/>
      <c r="B59" s="51" t="str">
        <f>Данные!B58</f>
        <v>ПД10</v>
      </c>
      <c r="C59" s="52"/>
      <c r="D59" s="5"/>
      <c r="E59" s="5">
        <f>D59*Данные!C58</f>
        <v>0</v>
      </c>
      <c r="F59" s="5"/>
      <c r="G59" s="5">
        <f>Данные!C58*F59</f>
        <v>0</v>
      </c>
      <c r="H59" s="5"/>
      <c r="I59" s="5">
        <f>Данные!C58*H59</f>
        <v>0</v>
      </c>
      <c r="J59" s="5"/>
      <c r="K59" s="5">
        <f>Данные!C58*J59</f>
        <v>0</v>
      </c>
      <c r="L59" s="5"/>
      <c r="M59" s="5">
        <f>Данные!C58*L59</f>
        <v>0</v>
      </c>
      <c r="N59" s="5"/>
      <c r="O59" s="5">
        <f>Данные!C58*N59</f>
        <v>0</v>
      </c>
    </row>
    <row r="60" spans="1:15" ht="17.25" customHeight="1">
      <c r="A60" s="56"/>
      <c r="B60" s="53" t="s">
        <v>65</v>
      </c>
      <c r="C60" s="54"/>
      <c r="D60" s="5"/>
      <c r="E60" s="5">
        <f>D60*Данные!F66</f>
        <v>0</v>
      </c>
      <c r="F60" s="5"/>
      <c r="G60" s="5">
        <f>F60*Данные!H68</f>
        <v>0</v>
      </c>
      <c r="H60" s="5"/>
      <c r="I60" s="5">
        <f>H60*Данные!J68</f>
        <v>0</v>
      </c>
      <c r="J60" s="5"/>
      <c r="K60" s="5">
        <f>J60*Данные!L66</f>
        <v>0</v>
      </c>
      <c r="L60" s="5"/>
      <c r="M60" s="5">
        <f>L60*Данные!N66</f>
        <v>0</v>
      </c>
      <c r="N60" s="5"/>
      <c r="O60" s="5">
        <f>N60*Данные!P66</f>
        <v>0</v>
      </c>
    </row>
    <row r="61" spans="1:15">
      <c r="A61" s="56"/>
      <c r="B61" s="51" t="s">
        <v>66</v>
      </c>
      <c r="C61" s="52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>
      <c r="A62" s="57" t="s">
        <v>67</v>
      </c>
      <c r="B62" s="57"/>
      <c r="C62" s="6" t="s">
        <v>68</v>
      </c>
      <c r="E62" s="12">
        <f>SUM(E5:E59)*D3</f>
        <v>0</v>
      </c>
      <c r="F62" s="11"/>
      <c r="G62" s="12">
        <f t="shared" ref="G62:O62" si="0">SUM(G5:G59)*F3</f>
        <v>0</v>
      </c>
      <c r="H62" s="11"/>
      <c r="I62" s="12">
        <f t="shared" si="0"/>
        <v>0</v>
      </c>
      <c r="J62" s="11"/>
      <c r="K62" s="12">
        <f t="shared" si="0"/>
        <v>0</v>
      </c>
      <c r="L62" s="11"/>
      <c r="M62" s="12">
        <f t="shared" si="0"/>
        <v>0</v>
      </c>
      <c r="N62" s="11"/>
      <c r="O62" s="12">
        <f t="shared" si="0"/>
        <v>0</v>
      </c>
    </row>
    <row r="63" spans="1:15">
      <c r="A63" s="58"/>
      <c r="B63" s="58"/>
      <c r="C63" s="6" t="s">
        <v>69</v>
      </c>
      <c r="E63" s="7">
        <f>E60*D3</f>
        <v>0</v>
      </c>
      <c r="F63" s="11"/>
      <c r="G63" s="7">
        <f t="shared" ref="G63:O63" si="1">G60*F3</f>
        <v>0</v>
      </c>
      <c r="H63" s="11"/>
      <c r="I63" s="7">
        <f t="shared" si="1"/>
        <v>0</v>
      </c>
      <c r="J63" s="11"/>
      <c r="K63" s="7">
        <f t="shared" si="1"/>
        <v>0</v>
      </c>
      <c r="L63" s="11"/>
      <c r="M63" s="7">
        <f t="shared" si="1"/>
        <v>0</v>
      </c>
      <c r="N63" s="11"/>
      <c r="O63" s="7">
        <f t="shared" si="1"/>
        <v>0</v>
      </c>
    </row>
    <row r="64" spans="1:15">
      <c r="C64" s="6" t="s">
        <v>70</v>
      </c>
      <c r="E64" s="7">
        <f>E61*D3</f>
        <v>0</v>
      </c>
      <c r="F64" s="11"/>
      <c r="G64" s="7">
        <f t="shared" ref="G64:O64" si="2">G61*F3</f>
        <v>0</v>
      </c>
      <c r="H64" s="11"/>
      <c r="I64" s="7">
        <f t="shared" si="2"/>
        <v>0</v>
      </c>
      <c r="J64" s="11"/>
      <c r="K64" s="7">
        <f t="shared" si="2"/>
        <v>0</v>
      </c>
      <c r="L64" s="11"/>
      <c r="M64" s="7">
        <f t="shared" si="2"/>
        <v>0</v>
      </c>
      <c r="N64" s="11"/>
      <c r="O64" s="7">
        <f t="shared" si="2"/>
        <v>0</v>
      </c>
    </row>
    <row r="66" spans="1:5">
      <c r="A66" s="57" t="s">
        <v>67</v>
      </c>
      <c r="B66" s="57"/>
      <c r="C66" s="6" t="s">
        <v>68</v>
      </c>
      <c r="D66" s="55">
        <f>E62+G62+I62+K62+M62+O62</f>
        <v>0</v>
      </c>
      <c r="E66" s="55"/>
    </row>
    <row r="67" spans="1:5">
      <c r="A67" s="58"/>
      <c r="B67" s="58"/>
      <c r="C67" s="6" t="s">
        <v>69</v>
      </c>
      <c r="D67" s="55">
        <f t="shared" ref="D67:D68" si="3">E63+G63+I63+K63+M63+O63</f>
        <v>0</v>
      </c>
      <c r="E67" s="55"/>
    </row>
    <row r="68" spans="1:5">
      <c r="C68" s="6" t="s">
        <v>70</v>
      </c>
      <c r="D68" s="55">
        <f t="shared" si="3"/>
        <v>0</v>
      </c>
      <c r="E68" s="55"/>
    </row>
  </sheetData>
  <sheetProtection sort="0" autoFilter="0" pivotTables="0"/>
  <mergeCells count="81">
    <mergeCell ref="B8:C8"/>
    <mergeCell ref="B9:C9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A1:B4"/>
    <mergeCell ref="D1:O1"/>
    <mergeCell ref="D2:E2"/>
    <mergeCell ref="F2:G2"/>
    <mergeCell ref="H2:I2"/>
    <mergeCell ref="J2:K2"/>
    <mergeCell ref="L2:M2"/>
    <mergeCell ref="N2:O2"/>
    <mergeCell ref="D3:E3"/>
    <mergeCell ref="F3:G3"/>
    <mergeCell ref="H3:I3"/>
    <mergeCell ref="J3:K3"/>
    <mergeCell ref="L3:M3"/>
    <mergeCell ref="N3:O3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2:C42"/>
    <mergeCell ref="AA42:AB42"/>
    <mergeCell ref="B34:C34"/>
    <mergeCell ref="B35:C35"/>
    <mergeCell ref="B36:C36"/>
    <mergeCell ref="B37:C37"/>
    <mergeCell ref="B38:C38"/>
    <mergeCell ref="B39:C39"/>
    <mergeCell ref="B40:C40"/>
    <mergeCell ref="X40:Y41"/>
    <mergeCell ref="AA40:AB40"/>
    <mergeCell ref="B41:C41"/>
    <mergeCell ref="AA41:AB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D68:E68"/>
    <mergeCell ref="B55:C55"/>
    <mergeCell ref="B56:C56"/>
    <mergeCell ref="B57:C57"/>
    <mergeCell ref="B58:C58"/>
    <mergeCell ref="B59:C59"/>
    <mergeCell ref="B60:C60"/>
    <mergeCell ref="B61:C61"/>
    <mergeCell ref="A62:B63"/>
    <mergeCell ref="A66:B67"/>
    <mergeCell ref="D66:E66"/>
    <mergeCell ref="D67:E67"/>
    <mergeCell ref="A5:A61"/>
    <mergeCell ref="B5:C5"/>
    <mergeCell ref="B6:C6"/>
    <mergeCell ref="B7:C7"/>
  </mergeCells>
  <conditionalFormatting sqref="C62:C63 S39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4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6:C6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8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Z39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Z40:Z41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Z42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60:B6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O36"/>
  <sheetViews>
    <sheetView topLeftCell="A13" workbookViewId="0">
      <selection activeCell="B6" sqref="B6"/>
    </sheetView>
  </sheetViews>
  <sheetFormatPr defaultRowHeight="15"/>
  <cols>
    <col min="1" max="1" width="22" customWidth="1"/>
    <col min="17" max="17" width="9.140625" customWidth="1"/>
  </cols>
  <sheetData>
    <row r="1" spans="1:15" ht="173.25" customHeight="1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5">
      <c r="A2" s="23" t="s">
        <v>78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 t="s">
        <v>79</v>
      </c>
    </row>
    <row r="3" spans="1:15">
      <c r="A3" s="26" t="s">
        <v>80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8"/>
    </row>
    <row r="4" spans="1:15">
      <c r="A4" s="26" t="s">
        <v>81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8"/>
    </row>
    <row r="5" spans="1:15">
      <c r="A5" s="26" t="s">
        <v>82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8"/>
    </row>
    <row r="6" spans="1:15">
      <c r="A6" s="26" t="s">
        <v>83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/>
    </row>
    <row r="7" spans="1:15">
      <c r="A7" s="29" t="s">
        <v>84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8"/>
    </row>
    <row r="8" spans="1:15">
      <c r="A8" s="30" t="s">
        <v>85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8"/>
    </row>
    <row r="9" spans="1:15">
      <c r="A9" s="26" t="s">
        <v>86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8"/>
    </row>
    <row r="10" spans="1:15">
      <c r="A10" s="23" t="s">
        <v>87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31"/>
    </row>
    <row r="11" spans="1:15">
      <c r="A11" s="32" t="s">
        <v>88</v>
      </c>
      <c r="B11" s="33">
        <f>B3+B9*2</f>
        <v>0</v>
      </c>
      <c r="C11" s="33">
        <f t="shared" ref="C11:N11" si="0">C3+C9*2</f>
        <v>0</v>
      </c>
      <c r="D11" s="34">
        <f t="shared" si="0"/>
        <v>0</v>
      </c>
      <c r="E11" s="34">
        <f t="shared" si="0"/>
        <v>0</v>
      </c>
      <c r="F11" s="34">
        <f t="shared" si="0"/>
        <v>0</v>
      </c>
      <c r="G11" s="34">
        <f t="shared" si="0"/>
        <v>0</v>
      </c>
      <c r="H11" s="34">
        <f t="shared" si="0"/>
        <v>0</v>
      </c>
      <c r="I11" s="34">
        <f t="shared" si="0"/>
        <v>0</v>
      </c>
      <c r="J11" s="34">
        <f t="shared" si="0"/>
        <v>0</v>
      </c>
      <c r="K11" s="34">
        <f t="shared" si="0"/>
        <v>0</v>
      </c>
      <c r="L11" s="34">
        <f t="shared" si="0"/>
        <v>0</v>
      </c>
      <c r="M11" s="34">
        <f t="shared" si="0"/>
        <v>0</v>
      </c>
      <c r="N11" s="34">
        <f t="shared" si="0"/>
        <v>0</v>
      </c>
      <c r="O11" s="28">
        <f t="shared" ref="O11:O21" si="1">SUM(B11:N11)</f>
        <v>0</v>
      </c>
    </row>
    <row r="12" spans="1:15">
      <c r="A12" s="32" t="s">
        <v>89</v>
      </c>
      <c r="B12" s="33">
        <f>ROUND(B11+TAN(B6*PI()/180)*B4*2,2)</f>
        <v>0</v>
      </c>
      <c r="C12" s="33">
        <f t="shared" ref="C12:N12" si="2">ROUND(C11+TAN(C6*PI()/180)*C4*2,2)</f>
        <v>0</v>
      </c>
      <c r="D12" s="34">
        <f t="shared" si="2"/>
        <v>0</v>
      </c>
      <c r="E12" s="34">
        <f t="shared" si="2"/>
        <v>0</v>
      </c>
      <c r="F12" s="34">
        <f t="shared" si="2"/>
        <v>0</v>
      </c>
      <c r="G12" s="34">
        <f t="shared" si="2"/>
        <v>0</v>
      </c>
      <c r="H12" s="34">
        <f t="shared" si="2"/>
        <v>0</v>
      </c>
      <c r="I12" s="34">
        <f t="shared" si="2"/>
        <v>0</v>
      </c>
      <c r="J12" s="34">
        <f t="shared" si="2"/>
        <v>0</v>
      </c>
      <c r="K12" s="34">
        <f t="shared" si="2"/>
        <v>0</v>
      </c>
      <c r="L12" s="34">
        <f t="shared" si="2"/>
        <v>0</v>
      </c>
      <c r="M12" s="34">
        <f t="shared" si="2"/>
        <v>0</v>
      </c>
      <c r="N12" s="34">
        <f t="shared" si="2"/>
        <v>0</v>
      </c>
      <c r="O12" s="28">
        <f t="shared" si="1"/>
        <v>0</v>
      </c>
    </row>
    <row r="13" spans="1:15">
      <c r="A13" s="32" t="s">
        <v>90</v>
      </c>
      <c r="B13" s="33">
        <f>ROUND((B12+B11)/2*B4*(B11+B12)/2,2)</f>
        <v>0</v>
      </c>
      <c r="C13" s="33">
        <f t="shared" ref="C13:N13" si="3">ROUND((C12+C11)/2*C4*(C11+C12)/2,2)</f>
        <v>0</v>
      </c>
      <c r="D13" s="34">
        <f t="shared" si="3"/>
        <v>0</v>
      </c>
      <c r="E13" s="34">
        <f t="shared" si="3"/>
        <v>0</v>
      </c>
      <c r="F13" s="34">
        <f t="shared" si="3"/>
        <v>0</v>
      </c>
      <c r="G13" s="34">
        <f t="shared" si="3"/>
        <v>0</v>
      </c>
      <c r="H13" s="34">
        <f t="shared" si="3"/>
        <v>0</v>
      </c>
      <c r="I13" s="34">
        <f t="shared" si="3"/>
        <v>0</v>
      </c>
      <c r="J13" s="34">
        <f t="shared" si="3"/>
        <v>0</v>
      </c>
      <c r="K13" s="34">
        <f t="shared" si="3"/>
        <v>0</v>
      </c>
      <c r="L13" s="34">
        <f t="shared" si="3"/>
        <v>0</v>
      </c>
      <c r="M13" s="34">
        <f t="shared" si="3"/>
        <v>0</v>
      </c>
      <c r="N13" s="34">
        <f t="shared" si="3"/>
        <v>0</v>
      </c>
      <c r="O13" s="28">
        <f t="shared" si="1"/>
        <v>0</v>
      </c>
    </row>
    <row r="14" spans="1:15">
      <c r="A14" s="32" t="s">
        <v>91</v>
      </c>
      <c r="B14" s="33">
        <f>B11^2</f>
        <v>0</v>
      </c>
      <c r="C14" s="33">
        <f t="shared" ref="C14:N15" si="4">C11^2</f>
        <v>0</v>
      </c>
      <c r="D14" s="34">
        <f t="shared" si="4"/>
        <v>0</v>
      </c>
      <c r="E14" s="34">
        <f t="shared" si="4"/>
        <v>0</v>
      </c>
      <c r="F14" s="34">
        <f t="shared" si="4"/>
        <v>0</v>
      </c>
      <c r="G14" s="34">
        <f t="shared" si="4"/>
        <v>0</v>
      </c>
      <c r="H14" s="34">
        <f t="shared" si="4"/>
        <v>0</v>
      </c>
      <c r="I14" s="34">
        <f t="shared" si="4"/>
        <v>0</v>
      </c>
      <c r="J14" s="34">
        <f t="shared" si="4"/>
        <v>0</v>
      </c>
      <c r="K14" s="34">
        <f t="shared" si="4"/>
        <v>0</v>
      </c>
      <c r="L14" s="34">
        <f t="shared" si="4"/>
        <v>0</v>
      </c>
      <c r="M14" s="34">
        <f t="shared" si="4"/>
        <v>0</v>
      </c>
      <c r="N14" s="34">
        <f t="shared" si="4"/>
        <v>0</v>
      </c>
      <c r="O14" s="28">
        <f t="shared" si="1"/>
        <v>0</v>
      </c>
    </row>
    <row r="15" spans="1:15">
      <c r="A15" s="32" t="s">
        <v>92</v>
      </c>
      <c r="B15" s="34">
        <f>B12^2</f>
        <v>0</v>
      </c>
      <c r="C15" s="34">
        <f t="shared" si="4"/>
        <v>0</v>
      </c>
      <c r="D15" s="34">
        <f t="shared" si="4"/>
        <v>0</v>
      </c>
      <c r="E15" s="34">
        <f t="shared" si="4"/>
        <v>0</v>
      </c>
      <c r="F15" s="34">
        <f t="shared" si="4"/>
        <v>0</v>
      </c>
      <c r="G15" s="34">
        <f t="shared" si="4"/>
        <v>0</v>
      </c>
      <c r="H15" s="34">
        <f t="shared" si="4"/>
        <v>0</v>
      </c>
      <c r="I15" s="34">
        <f t="shared" si="4"/>
        <v>0</v>
      </c>
      <c r="J15" s="34">
        <f t="shared" si="4"/>
        <v>0</v>
      </c>
      <c r="K15" s="34">
        <f t="shared" si="4"/>
        <v>0</v>
      </c>
      <c r="L15" s="34">
        <f t="shared" si="4"/>
        <v>0</v>
      </c>
      <c r="M15" s="34">
        <f t="shared" si="4"/>
        <v>0</v>
      </c>
      <c r="N15" s="34">
        <f t="shared" si="4"/>
        <v>0</v>
      </c>
      <c r="O15" s="28">
        <f t="shared" si="1"/>
        <v>0</v>
      </c>
    </row>
    <row r="16" spans="1:15">
      <c r="A16" s="32" t="s">
        <v>93</v>
      </c>
      <c r="B16" s="34">
        <f>3.14*(B3)^2/4*B4</f>
        <v>0</v>
      </c>
      <c r="C16" s="34">
        <f t="shared" ref="C16:N16" si="5">3.14*(C3)^2/4*C4</f>
        <v>0</v>
      </c>
      <c r="D16" s="34">
        <f t="shared" si="5"/>
        <v>0</v>
      </c>
      <c r="E16" s="34">
        <f t="shared" si="5"/>
        <v>0</v>
      </c>
      <c r="F16" s="34">
        <f t="shared" si="5"/>
        <v>0</v>
      </c>
      <c r="G16" s="34">
        <f t="shared" si="5"/>
        <v>0</v>
      </c>
      <c r="H16" s="34">
        <f t="shared" si="5"/>
        <v>0</v>
      </c>
      <c r="I16" s="34">
        <f t="shared" si="5"/>
        <v>0</v>
      </c>
      <c r="J16" s="34">
        <f t="shared" si="5"/>
        <v>0</v>
      </c>
      <c r="K16" s="34">
        <f t="shared" si="5"/>
        <v>0</v>
      </c>
      <c r="L16" s="34">
        <f t="shared" si="5"/>
        <v>0</v>
      </c>
      <c r="M16" s="34">
        <f t="shared" si="5"/>
        <v>0</v>
      </c>
      <c r="N16" s="34">
        <f t="shared" si="5"/>
        <v>0</v>
      </c>
      <c r="O16" s="28">
        <f t="shared" si="1"/>
        <v>0</v>
      </c>
    </row>
    <row r="17" spans="1:15">
      <c r="A17" s="32" t="s">
        <v>94</v>
      </c>
      <c r="B17" s="34">
        <f>B13-B16</f>
        <v>0</v>
      </c>
      <c r="C17" s="34">
        <f t="shared" ref="C17:N17" si="6">C13-C16</f>
        <v>0</v>
      </c>
      <c r="D17" s="34">
        <f t="shared" si="6"/>
        <v>0</v>
      </c>
      <c r="E17" s="34">
        <f t="shared" si="6"/>
        <v>0</v>
      </c>
      <c r="F17" s="34">
        <f t="shared" si="6"/>
        <v>0</v>
      </c>
      <c r="G17" s="34">
        <f t="shared" si="6"/>
        <v>0</v>
      </c>
      <c r="H17" s="34">
        <f t="shared" si="6"/>
        <v>0</v>
      </c>
      <c r="I17" s="34">
        <f t="shared" si="6"/>
        <v>0</v>
      </c>
      <c r="J17" s="34">
        <f t="shared" si="6"/>
        <v>0</v>
      </c>
      <c r="K17" s="34">
        <f t="shared" si="6"/>
        <v>0</v>
      </c>
      <c r="L17" s="34">
        <f t="shared" si="6"/>
        <v>0</v>
      </c>
      <c r="M17" s="34">
        <f t="shared" si="6"/>
        <v>0</v>
      </c>
      <c r="N17" s="34">
        <f t="shared" si="6"/>
        <v>0</v>
      </c>
      <c r="O17" s="28">
        <f t="shared" si="1"/>
        <v>0</v>
      </c>
    </row>
    <row r="18" spans="1:15">
      <c r="A18" s="32" t="s">
        <v>95</v>
      </c>
      <c r="B18" s="34">
        <f>B14*B7</f>
        <v>0</v>
      </c>
      <c r="C18" s="34">
        <f t="shared" ref="C18:N18" si="7">C14*C7</f>
        <v>0</v>
      </c>
      <c r="D18" s="34">
        <f t="shared" si="7"/>
        <v>0</v>
      </c>
      <c r="E18" s="34">
        <f t="shared" si="7"/>
        <v>0</v>
      </c>
      <c r="F18" s="34">
        <f t="shared" si="7"/>
        <v>0</v>
      </c>
      <c r="G18" s="34">
        <f t="shared" si="7"/>
        <v>0</v>
      </c>
      <c r="H18" s="34">
        <f t="shared" si="7"/>
        <v>0</v>
      </c>
      <c r="I18" s="34">
        <f t="shared" si="7"/>
        <v>0</v>
      </c>
      <c r="J18" s="34">
        <f t="shared" si="7"/>
        <v>0</v>
      </c>
      <c r="K18" s="34">
        <f t="shared" si="7"/>
        <v>0</v>
      </c>
      <c r="L18" s="34">
        <f t="shared" si="7"/>
        <v>0</v>
      </c>
      <c r="M18" s="34">
        <f t="shared" si="7"/>
        <v>0</v>
      </c>
      <c r="N18" s="34">
        <f t="shared" si="7"/>
        <v>0</v>
      </c>
      <c r="O18" s="28">
        <f t="shared" si="1"/>
        <v>0</v>
      </c>
    </row>
    <row r="19" spans="1:15">
      <c r="A19" s="35" t="s">
        <v>96</v>
      </c>
      <c r="B19" s="34">
        <f>B17-B18</f>
        <v>0</v>
      </c>
      <c r="C19" s="34">
        <f t="shared" ref="C19:N19" si="8">C17-C18</f>
        <v>0</v>
      </c>
      <c r="D19" s="34">
        <f t="shared" si="8"/>
        <v>0</v>
      </c>
      <c r="E19" s="34">
        <f t="shared" si="8"/>
        <v>0</v>
      </c>
      <c r="F19" s="34">
        <f t="shared" si="8"/>
        <v>0</v>
      </c>
      <c r="G19" s="34">
        <f t="shared" si="8"/>
        <v>0</v>
      </c>
      <c r="H19" s="34">
        <f t="shared" si="8"/>
        <v>0</v>
      </c>
      <c r="I19" s="34">
        <f t="shared" si="8"/>
        <v>0</v>
      </c>
      <c r="J19" s="34">
        <f t="shared" si="8"/>
        <v>0</v>
      </c>
      <c r="K19" s="34">
        <f t="shared" si="8"/>
        <v>0</v>
      </c>
      <c r="L19" s="34">
        <f t="shared" si="8"/>
        <v>0</v>
      </c>
      <c r="M19" s="34">
        <f t="shared" si="8"/>
        <v>0</v>
      </c>
      <c r="N19" s="34">
        <f t="shared" si="8"/>
        <v>0</v>
      </c>
      <c r="O19" s="28">
        <f t="shared" si="1"/>
        <v>0</v>
      </c>
    </row>
    <row r="20" spans="1:15">
      <c r="A20" s="35" t="s">
        <v>97</v>
      </c>
      <c r="B20" s="34">
        <f>B16+B18</f>
        <v>0</v>
      </c>
      <c r="C20" s="34">
        <f t="shared" ref="C20:N20" si="9">C16+C18</f>
        <v>0</v>
      </c>
      <c r="D20" s="34">
        <f t="shared" si="9"/>
        <v>0</v>
      </c>
      <c r="E20" s="34">
        <f t="shared" si="9"/>
        <v>0</v>
      </c>
      <c r="F20" s="34">
        <f t="shared" si="9"/>
        <v>0</v>
      </c>
      <c r="G20" s="34">
        <f t="shared" si="9"/>
        <v>0</v>
      </c>
      <c r="H20" s="34">
        <f t="shared" si="9"/>
        <v>0</v>
      </c>
      <c r="I20" s="34">
        <f t="shared" si="9"/>
        <v>0</v>
      </c>
      <c r="J20" s="34">
        <f t="shared" si="9"/>
        <v>0</v>
      </c>
      <c r="K20" s="34">
        <f t="shared" si="9"/>
        <v>0</v>
      </c>
      <c r="L20" s="34">
        <f t="shared" si="9"/>
        <v>0</v>
      </c>
      <c r="M20" s="34">
        <f t="shared" si="9"/>
        <v>0</v>
      </c>
      <c r="N20" s="34">
        <f t="shared" si="9"/>
        <v>0</v>
      </c>
      <c r="O20" s="28">
        <f t="shared" si="1"/>
        <v>0</v>
      </c>
    </row>
    <row r="21" spans="1:15">
      <c r="A21" s="35" t="s">
        <v>98</v>
      </c>
      <c r="B21" s="34">
        <f>B20*B8</f>
        <v>0</v>
      </c>
      <c r="C21" s="34">
        <f t="shared" ref="C21:N21" si="10">C20*C8</f>
        <v>0</v>
      </c>
      <c r="D21" s="34">
        <f t="shared" si="10"/>
        <v>0</v>
      </c>
      <c r="E21" s="34">
        <f t="shared" si="10"/>
        <v>0</v>
      </c>
      <c r="F21" s="34">
        <f t="shared" si="10"/>
        <v>0</v>
      </c>
      <c r="G21" s="34">
        <f t="shared" si="10"/>
        <v>0</v>
      </c>
      <c r="H21" s="34">
        <f t="shared" si="10"/>
        <v>0</v>
      </c>
      <c r="I21" s="34">
        <f t="shared" si="10"/>
        <v>0</v>
      </c>
      <c r="J21" s="34">
        <f t="shared" si="10"/>
        <v>0</v>
      </c>
      <c r="K21" s="34">
        <f t="shared" si="10"/>
        <v>0</v>
      </c>
      <c r="L21" s="34">
        <f t="shared" si="10"/>
        <v>0</v>
      </c>
      <c r="M21" s="34">
        <f t="shared" si="10"/>
        <v>0</v>
      </c>
      <c r="N21" s="34">
        <f t="shared" si="10"/>
        <v>0</v>
      </c>
      <c r="O21" s="28">
        <f t="shared" si="1"/>
        <v>0</v>
      </c>
    </row>
    <row r="22" spans="1:15">
      <c r="A22" s="35" t="s">
        <v>99</v>
      </c>
      <c r="B22" s="34">
        <f>PI()*B3</f>
        <v>0</v>
      </c>
      <c r="C22" s="34">
        <f t="shared" ref="C22:N22" si="11">PI()*C3</f>
        <v>0</v>
      </c>
      <c r="D22" s="34">
        <f t="shared" si="11"/>
        <v>0</v>
      </c>
      <c r="E22" s="34">
        <f t="shared" si="11"/>
        <v>0</v>
      </c>
      <c r="F22" s="34">
        <f t="shared" si="11"/>
        <v>0</v>
      </c>
      <c r="G22" s="34">
        <f t="shared" si="11"/>
        <v>0</v>
      </c>
      <c r="H22" s="34">
        <f t="shared" si="11"/>
        <v>0</v>
      </c>
      <c r="I22" s="34">
        <f t="shared" si="11"/>
        <v>0</v>
      </c>
      <c r="J22" s="34">
        <f t="shared" si="11"/>
        <v>0</v>
      </c>
      <c r="K22" s="34">
        <f t="shared" si="11"/>
        <v>0</v>
      </c>
      <c r="L22" s="34">
        <f t="shared" si="11"/>
        <v>0</v>
      </c>
      <c r="M22" s="34">
        <f t="shared" si="11"/>
        <v>0</v>
      </c>
      <c r="N22" s="34">
        <f t="shared" si="11"/>
        <v>0</v>
      </c>
      <c r="O22" s="28">
        <f>SUM(B22:N22)</f>
        <v>0</v>
      </c>
    </row>
    <row r="23" spans="1:15">
      <c r="A23" s="23" t="s">
        <v>100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31"/>
    </row>
    <row r="24" spans="1:15">
      <c r="A24" s="32" t="s">
        <v>90</v>
      </c>
      <c r="B24" s="34">
        <f>B13*B5</f>
        <v>0</v>
      </c>
      <c r="C24" s="34">
        <f>C13*C5</f>
        <v>0</v>
      </c>
      <c r="D24" s="34">
        <f t="shared" ref="D24:N24" si="12">D13*D5</f>
        <v>0</v>
      </c>
      <c r="E24" s="34">
        <f t="shared" si="12"/>
        <v>0</v>
      </c>
      <c r="F24" s="34">
        <f t="shared" si="12"/>
        <v>0</v>
      </c>
      <c r="G24" s="34">
        <f t="shared" si="12"/>
        <v>0</v>
      </c>
      <c r="H24" s="34">
        <f t="shared" si="12"/>
        <v>0</v>
      </c>
      <c r="I24" s="34">
        <f t="shared" si="12"/>
        <v>0</v>
      </c>
      <c r="J24" s="34">
        <f t="shared" si="12"/>
        <v>0</v>
      </c>
      <c r="K24" s="34">
        <f t="shared" si="12"/>
        <v>0</v>
      </c>
      <c r="L24" s="34">
        <f t="shared" si="12"/>
        <v>0</v>
      </c>
      <c r="M24" s="34">
        <f t="shared" si="12"/>
        <v>0</v>
      </c>
      <c r="N24" s="34">
        <f t="shared" si="12"/>
        <v>0</v>
      </c>
      <c r="O24" s="28">
        <f t="shared" ref="O24:O33" si="13">SUM(B24:N24)</f>
        <v>0</v>
      </c>
    </row>
    <row r="25" spans="1:15">
      <c r="A25" s="32" t="s">
        <v>91</v>
      </c>
      <c r="B25" s="34">
        <f>B14*B5</f>
        <v>0</v>
      </c>
      <c r="C25" s="34">
        <f>C14*C5</f>
        <v>0</v>
      </c>
      <c r="D25" s="34">
        <f t="shared" ref="D25:N25" si="14">D14*D5</f>
        <v>0</v>
      </c>
      <c r="E25" s="34">
        <f t="shared" si="14"/>
        <v>0</v>
      </c>
      <c r="F25" s="34">
        <f t="shared" si="14"/>
        <v>0</v>
      </c>
      <c r="G25" s="34">
        <f t="shared" si="14"/>
        <v>0</v>
      </c>
      <c r="H25" s="34">
        <f t="shared" si="14"/>
        <v>0</v>
      </c>
      <c r="I25" s="34">
        <f t="shared" si="14"/>
        <v>0</v>
      </c>
      <c r="J25" s="34">
        <f t="shared" si="14"/>
        <v>0</v>
      </c>
      <c r="K25" s="34">
        <f t="shared" si="14"/>
        <v>0</v>
      </c>
      <c r="L25" s="34">
        <f t="shared" si="14"/>
        <v>0</v>
      </c>
      <c r="M25" s="34">
        <f t="shared" si="14"/>
        <v>0</v>
      </c>
      <c r="N25" s="34">
        <f t="shared" si="14"/>
        <v>0</v>
      </c>
      <c r="O25" s="28">
        <f t="shared" si="13"/>
        <v>0</v>
      </c>
    </row>
    <row r="26" spans="1:15">
      <c r="A26" s="32" t="s">
        <v>92</v>
      </c>
      <c r="B26" s="34">
        <f>B15*B5</f>
        <v>0</v>
      </c>
      <c r="C26" s="34">
        <f t="shared" ref="C26:N26" si="15">C15*C5</f>
        <v>0</v>
      </c>
      <c r="D26" s="34">
        <f t="shared" si="15"/>
        <v>0</v>
      </c>
      <c r="E26" s="34">
        <f t="shared" si="15"/>
        <v>0</v>
      </c>
      <c r="F26" s="34">
        <f t="shared" si="15"/>
        <v>0</v>
      </c>
      <c r="G26" s="34">
        <f t="shared" si="15"/>
        <v>0</v>
      </c>
      <c r="H26" s="34">
        <f t="shared" si="15"/>
        <v>0</v>
      </c>
      <c r="I26" s="34">
        <f t="shared" si="15"/>
        <v>0</v>
      </c>
      <c r="J26" s="34">
        <f t="shared" si="15"/>
        <v>0</v>
      </c>
      <c r="K26" s="34">
        <f t="shared" si="15"/>
        <v>0</v>
      </c>
      <c r="L26" s="34">
        <f t="shared" si="15"/>
        <v>0</v>
      </c>
      <c r="M26" s="34">
        <f t="shared" si="15"/>
        <v>0</v>
      </c>
      <c r="N26" s="34">
        <f t="shared" si="15"/>
        <v>0</v>
      </c>
      <c r="O26" s="28">
        <f t="shared" si="13"/>
        <v>0</v>
      </c>
    </row>
    <row r="27" spans="1:15">
      <c r="A27" s="32" t="s">
        <v>93</v>
      </c>
      <c r="B27" s="34">
        <f>B16*B5</f>
        <v>0</v>
      </c>
      <c r="C27" s="34">
        <f>C16*C5</f>
        <v>0</v>
      </c>
      <c r="D27" s="34">
        <f t="shared" ref="D27:N27" si="16">D16*D5</f>
        <v>0</v>
      </c>
      <c r="E27" s="34">
        <f t="shared" si="16"/>
        <v>0</v>
      </c>
      <c r="F27" s="34">
        <f t="shared" si="16"/>
        <v>0</v>
      </c>
      <c r="G27" s="34">
        <f t="shared" si="16"/>
        <v>0</v>
      </c>
      <c r="H27" s="34">
        <f t="shared" si="16"/>
        <v>0</v>
      </c>
      <c r="I27" s="34">
        <f t="shared" si="16"/>
        <v>0</v>
      </c>
      <c r="J27" s="34">
        <f t="shared" si="16"/>
        <v>0</v>
      </c>
      <c r="K27" s="34">
        <f t="shared" si="16"/>
        <v>0</v>
      </c>
      <c r="L27" s="34">
        <f t="shared" si="16"/>
        <v>0</v>
      </c>
      <c r="M27" s="34">
        <f t="shared" si="16"/>
        <v>0</v>
      </c>
      <c r="N27" s="34">
        <f t="shared" si="16"/>
        <v>0</v>
      </c>
      <c r="O27" s="28">
        <f t="shared" si="13"/>
        <v>0</v>
      </c>
    </row>
    <row r="28" spans="1:15">
      <c r="A28" s="32" t="s">
        <v>94</v>
      </c>
      <c r="B28" s="34">
        <f>B17*B5</f>
        <v>0</v>
      </c>
      <c r="C28" s="34">
        <f>C17*C5</f>
        <v>0</v>
      </c>
      <c r="D28" s="34">
        <f t="shared" ref="D28:N28" si="17">D17*D5</f>
        <v>0</v>
      </c>
      <c r="E28" s="34">
        <f t="shared" si="17"/>
        <v>0</v>
      </c>
      <c r="F28" s="34">
        <f t="shared" si="17"/>
        <v>0</v>
      </c>
      <c r="G28" s="34">
        <f t="shared" si="17"/>
        <v>0</v>
      </c>
      <c r="H28" s="34">
        <f t="shared" si="17"/>
        <v>0</v>
      </c>
      <c r="I28" s="34">
        <f t="shared" si="17"/>
        <v>0</v>
      </c>
      <c r="J28" s="34">
        <f t="shared" si="17"/>
        <v>0</v>
      </c>
      <c r="K28" s="34">
        <f t="shared" si="17"/>
        <v>0</v>
      </c>
      <c r="L28" s="34">
        <f t="shared" si="17"/>
        <v>0</v>
      </c>
      <c r="M28" s="34">
        <f t="shared" si="17"/>
        <v>0</v>
      </c>
      <c r="N28" s="34">
        <f t="shared" si="17"/>
        <v>0</v>
      </c>
      <c r="O28" s="28">
        <f t="shared" si="13"/>
        <v>0</v>
      </c>
    </row>
    <row r="29" spans="1:15">
      <c r="A29" s="32" t="s">
        <v>95</v>
      </c>
      <c r="B29" s="34">
        <f>B18*B5</f>
        <v>0</v>
      </c>
      <c r="C29" s="34">
        <f>C18*C5</f>
        <v>0</v>
      </c>
      <c r="D29" s="34">
        <f t="shared" ref="D29:N29" si="18">D18*D5</f>
        <v>0</v>
      </c>
      <c r="E29" s="34">
        <f t="shared" si="18"/>
        <v>0</v>
      </c>
      <c r="F29" s="34">
        <f t="shared" si="18"/>
        <v>0</v>
      </c>
      <c r="G29" s="34">
        <f t="shared" si="18"/>
        <v>0</v>
      </c>
      <c r="H29" s="34">
        <f t="shared" si="18"/>
        <v>0</v>
      </c>
      <c r="I29" s="34">
        <f t="shared" si="18"/>
        <v>0</v>
      </c>
      <c r="J29" s="34">
        <f t="shared" si="18"/>
        <v>0</v>
      </c>
      <c r="K29" s="34">
        <f t="shared" si="18"/>
        <v>0</v>
      </c>
      <c r="L29" s="34">
        <f t="shared" si="18"/>
        <v>0</v>
      </c>
      <c r="M29" s="34">
        <f t="shared" si="18"/>
        <v>0</v>
      </c>
      <c r="N29" s="34">
        <f t="shared" si="18"/>
        <v>0</v>
      </c>
      <c r="O29" s="28">
        <f t="shared" si="13"/>
        <v>0</v>
      </c>
    </row>
    <row r="30" spans="1:15">
      <c r="A30" s="35" t="s">
        <v>96</v>
      </c>
      <c r="B30" s="34">
        <f>B19*B5</f>
        <v>0</v>
      </c>
      <c r="C30" s="34">
        <f>C19*C5</f>
        <v>0</v>
      </c>
      <c r="D30" s="34">
        <f t="shared" ref="D30:N30" si="19">D19*D5</f>
        <v>0</v>
      </c>
      <c r="E30" s="34">
        <f t="shared" si="19"/>
        <v>0</v>
      </c>
      <c r="F30" s="34">
        <f t="shared" si="19"/>
        <v>0</v>
      </c>
      <c r="G30" s="34">
        <f t="shared" si="19"/>
        <v>0</v>
      </c>
      <c r="H30" s="34">
        <f t="shared" si="19"/>
        <v>0</v>
      </c>
      <c r="I30" s="34">
        <f t="shared" si="19"/>
        <v>0</v>
      </c>
      <c r="J30" s="34">
        <f t="shared" si="19"/>
        <v>0</v>
      </c>
      <c r="K30" s="34">
        <f t="shared" si="19"/>
        <v>0</v>
      </c>
      <c r="L30" s="34">
        <f t="shared" si="19"/>
        <v>0</v>
      </c>
      <c r="M30" s="34">
        <f t="shared" si="19"/>
        <v>0</v>
      </c>
      <c r="N30" s="34">
        <f t="shared" si="19"/>
        <v>0</v>
      </c>
      <c r="O30" s="28">
        <f t="shared" si="13"/>
        <v>0</v>
      </c>
    </row>
    <row r="31" spans="1:15">
      <c r="A31" s="35" t="s">
        <v>97</v>
      </c>
      <c r="B31" s="34">
        <f>B20*B5</f>
        <v>0</v>
      </c>
      <c r="C31" s="34">
        <f>C20*C5</f>
        <v>0</v>
      </c>
      <c r="D31" s="34">
        <f t="shared" ref="D31:N31" si="20">D20*D5</f>
        <v>0</v>
      </c>
      <c r="E31" s="34">
        <f t="shared" si="20"/>
        <v>0</v>
      </c>
      <c r="F31" s="34">
        <f t="shared" si="20"/>
        <v>0</v>
      </c>
      <c r="G31" s="34">
        <f t="shared" si="20"/>
        <v>0</v>
      </c>
      <c r="H31" s="34">
        <f t="shared" si="20"/>
        <v>0</v>
      </c>
      <c r="I31" s="34">
        <f t="shared" si="20"/>
        <v>0</v>
      </c>
      <c r="J31" s="34">
        <f t="shared" si="20"/>
        <v>0</v>
      </c>
      <c r="K31" s="34">
        <f t="shared" si="20"/>
        <v>0</v>
      </c>
      <c r="L31" s="34">
        <f t="shared" si="20"/>
        <v>0</v>
      </c>
      <c r="M31" s="34">
        <f t="shared" si="20"/>
        <v>0</v>
      </c>
      <c r="N31" s="34">
        <f t="shared" si="20"/>
        <v>0</v>
      </c>
      <c r="O31" s="28">
        <f t="shared" si="13"/>
        <v>0</v>
      </c>
    </row>
    <row r="32" spans="1:15">
      <c r="A32" s="35" t="s">
        <v>98</v>
      </c>
      <c r="B32" s="34">
        <f>B21*B5</f>
        <v>0</v>
      </c>
      <c r="C32" s="34">
        <f>C21*C5</f>
        <v>0</v>
      </c>
      <c r="D32" s="34">
        <f t="shared" ref="D32:N32" si="21">D21*D5</f>
        <v>0</v>
      </c>
      <c r="E32" s="34">
        <f t="shared" si="21"/>
        <v>0</v>
      </c>
      <c r="F32" s="34">
        <f t="shared" si="21"/>
        <v>0</v>
      </c>
      <c r="G32" s="34">
        <f t="shared" si="21"/>
        <v>0</v>
      </c>
      <c r="H32" s="34">
        <f t="shared" si="21"/>
        <v>0</v>
      </c>
      <c r="I32" s="34">
        <f t="shared" si="21"/>
        <v>0</v>
      </c>
      <c r="J32" s="34">
        <f t="shared" si="21"/>
        <v>0</v>
      </c>
      <c r="K32" s="34">
        <f t="shared" si="21"/>
        <v>0</v>
      </c>
      <c r="L32" s="34">
        <f t="shared" si="21"/>
        <v>0</v>
      </c>
      <c r="M32" s="34">
        <f t="shared" si="21"/>
        <v>0</v>
      </c>
      <c r="N32" s="34">
        <f t="shared" si="21"/>
        <v>0</v>
      </c>
      <c r="O32" s="28">
        <f t="shared" si="13"/>
        <v>0</v>
      </c>
    </row>
    <row r="33" spans="1:15">
      <c r="A33" s="35" t="s">
        <v>99</v>
      </c>
      <c r="B33" s="34">
        <f>B22*B5</f>
        <v>0</v>
      </c>
      <c r="C33" s="34">
        <f>C22*C5</f>
        <v>0</v>
      </c>
      <c r="D33" s="34">
        <f t="shared" ref="D33:N33" si="22">D22*D5</f>
        <v>0</v>
      </c>
      <c r="E33" s="34">
        <f t="shared" si="22"/>
        <v>0</v>
      </c>
      <c r="F33" s="34">
        <f t="shared" si="22"/>
        <v>0</v>
      </c>
      <c r="G33" s="34">
        <f t="shared" si="22"/>
        <v>0</v>
      </c>
      <c r="H33" s="34">
        <f t="shared" si="22"/>
        <v>0</v>
      </c>
      <c r="I33" s="34">
        <f t="shared" si="22"/>
        <v>0</v>
      </c>
      <c r="J33" s="34">
        <f t="shared" si="22"/>
        <v>0</v>
      </c>
      <c r="K33" s="34">
        <f t="shared" si="22"/>
        <v>0</v>
      </c>
      <c r="L33" s="34">
        <f t="shared" si="22"/>
        <v>0</v>
      </c>
      <c r="M33" s="34">
        <f t="shared" si="22"/>
        <v>0</v>
      </c>
      <c r="N33" s="34">
        <f t="shared" si="22"/>
        <v>0</v>
      </c>
      <c r="O33" s="28">
        <f t="shared" si="13"/>
        <v>0</v>
      </c>
    </row>
    <row r="35" spans="1:15">
      <c r="A35" s="26" t="s">
        <v>101</v>
      </c>
      <c r="B35" s="36" t="s">
        <v>102</v>
      </c>
    </row>
    <row r="36" spans="1:15">
      <c r="A36" s="32" t="s">
        <v>103</v>
      </c>
      <c r="B36" s="36" t="s">
        <v>104</v>
      </c>
    </row>
  </sheetData>
  <sheetProtection sort="0" autoFilter="0" pivotTables="0"/>
  <pageMargins left="0.7" right="0.7" top="0.75" bottom="0.75" header="0.3" footer="0.3"/>
  <pageSetup paperSize="9" orientation="portrait" horizontalDpi="180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O40"/>
  <sheetViews>
    <sheetView zoomScale="85" zoomScaleNormal="85" workbookViewId="0">
      <selection sqref="A1:O2"/>
    </sheetView>
  </sheetViews>
  <sheetFormatPr defaultRowHeight="15"/>
  <cols>
    <col min="1" max="1" width="22.5703125" customWidth="1"/>
  </cols>
  <sheetData>
    <row r="1" spans="1:1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ht="258.75" customHeight="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5">
      <c r="A3" s="23" t="s">
        <v>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9" t="s">
        <v>79</v>
      </c>
    </row>
    <row r="4" spans="1:15">
      <c r="A4" s="26" t="s">
        <v>105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1"/>
    </row>
    <row r="5" spans="1:15">
      <c r="A5" s="26" t="s">
        <v>106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1"/>
    </row>
    <row r="6" spans="1:15">
      <c r="A6" s="26" t="s">
        <v>81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1"/>
    </row>
    <row r="7" spans="1:15">
      <c r="A7" s="26" t="s">
        <v>86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1"/>
    </row>
    <row r="8" spans="1:15">
      <c r="A8" s="26" t="s">
        <v>82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1"/>
    </row>
    <row r="9" spans="1:15">
      <c r="A9" s="26" t="s">
        <v>83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1"/>
    </row>
    <row r="10" spans="1:15">
      <c r="A10" s="29" t="s">
        <v>84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1"/>
    </row>
    <row r="11" spans="1:15">
      <c r="A11" s="30" t="s">
        <v>85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1"/>
    </row>
    <row r="12" spans="1:15">
      <c r="A12" s="23" t="s">
        <v>87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42"/>
    </row>
    <row r="13" spans="1:15">
      <c r="A13" s="32" t="s">
        <v>107</v>
      </c>
      <c r="B13" s="43">
        <f>B4+B7*2</f>
        <v>0</v>
      </c>
      <c r="C13" s="43">
        <f t="shared" ref="C13:N13" si="0">C4+C7*2</f>
        <v>0</v>
      </c>
      <c r="D13" s="43">
        <f t="shared" si="0"/>
        <v>0</v>
      </c>
      <c r="E13" s="43">
        <f t="shared" si="0"/>
        <v>0</v>
      </c>
      <c r="F13" s="43">
        <f t="shared" si="0"/>
        <v>0</v>
      </c>
      <c r="G13" s="43">
        <f t="shared" si="0"/>
        <v>0</v>
      </c>
      <c r="H13" s="43">
        <f t="shared" si="0"/>
        <v>0</v>
      </c>
      <c r="I13" s="43">
        <f t="shared" si="0"/>
        <v>0</v>
      </c>
      <c r="J13" s="43">
        <f t="shared" si="0"/>
        <v>0</v>
      </c>
      <c r="K13" s="43">
        <f t="shared" si="0"/>
        <v>0</v>
      </c>
      <c r="L13" s="43">
        <f t="shared" si="0"/>
        <v>0</v>
      </c>
      <c r="M13" s="43">
        <f t="shared" si="0"/>
        <v>0</v>
      </c>
      <c r="N13" s="43">
        <f t="shared" si="0"/>
        <v>0</v>
      </c>
      <c r="O13" s="41">
        <f t="shared" ref="O13:O25" si="1">SUM(B13:N13)</f>
        <v>0</v>
      </c>
    </row>
    <row r="14" spans="1:15">
      <c r="A14" s="32" t="s">
        <v>108</v>
      </c>
      <c r="B14" s="43">
        <f>ROUND(B13+TAN(B9*PI()/180)*B6*2,2)</f>
        <v>0</v>
      </c>
      <c r="C14" s="43">
        <f t="shared" ref="C14:N14" si="2">ROUND(C13+TAN(C9*PI()/180)*C6*2,2)</f>
        <v>0</v>
      </c>
      <c r="D14" s="43">
        <f t="shared" si="2"/>
        <v>0</v>
      </c>
      <c r="E14" s="43">
        <f t="shared" si="2"/>
        <v>0</v>
      </c>
      <c r="F14" s="43">
        <f t="shared" si="2"/>
        <v>0</v>
      </c>
      <c r="G14" s="43">
        <f t="shared" si="2"/>
        <v>0</v>
      </c>
      <c r="H14" s="43">
        <f t="shared" si="2"/>
        <v>0</v>
      </c>
      <c r="I14" s="43">
        <f t="shared" si="2"/>
        <v>0</v>
      </c>
      <c r="J14" s="43">
        <f t="shared" si="2"/>
        <v>0</v>
      </c>
      <c r="K14" s="43">
        <f t="shared" si="2"/>
        <v>0</v>
      </c>
      <c r="L14" s="43">
        <f t="shared" si="2"/>
        <v>0</v>
      </c>
      <c r="M14" s="43">
        <f t="shared" si="2"/>
        <v>0</v>
      </c>
      <c r="N14" s="43">
        <f t="shared" si="2"/>
        <v>0</v>
      </c>
      <c r="O14" s="41">
        <f t="shared" si="1"/>
        <v>0</v>
      </c>
    </row>
    <row r="15" spans="1:15">
      <c r="A15" s="32" t="s">
        <v>109</v>
      </c>
      <c r="B15" s="43">
        <f>B5+B7*2</f>
        <v>0</v>
      </c>
      <c r="C15" s="43">
        <f t="shared" ref="C15:N15" si="3">C5+C7*2</f>
        <v>0</v>
      </c>
      <c r="D15" s="43">
        <f t="shared" si="3"/>
        <v>0</v>
      </c>
      <c r="E15" s="43">
        <f t="shared" si="3"/>
        <v>0</v>
      </c>
      <c r="F15" s="43">
        <f t="shared" si="3"/>
        <v>0</v>
      </c>
      <c r="G15" s="43">
        <f t="shared" si="3"/>
        <v>0</v>
      </c>
      <c r="H15" s="43">
        <f t="shared" si="3"/>
        <v>0</v>
      </c>
      <c r="I15" s="43">
        <f t="shared" si="3"/>
        <v>0</v>
      </c>
      <c r="J15" s="43">
        <f t="shared" si="3"/>
        <v>0</v>
      </c>
      <c r="K15" s="43">
        <f t="shared" si="3"/>
        <v>0</v>
      </c>
      <c r="L15" s="43">
        <f t="shared" si="3"/>
        <v>0</v>
      </c>
      <c r="M15" s="43">
        <f t="shared" si="3"/>
        <v>0</v>
      </c>
      <c r="N15" s="43">
        <f t="shared" si="3"/>
        <v>0</v>
      </c>
      <c r="O15" s="41">
        <f t="shared" si="1"/>
        <v>0</v>
      </c>
    </row>
    <row r="16" spans="1:15">
      <c r="A16" s="32" t="s">
        <v>110</v>
      </c>
      <c r="B16" s="43">
        <f>ROUND(B15+TAN(B9*PI()/180)*B6*2,2)</f>
        <v>0</v>
      </c>
      <c r="C16" s="43">
        <f t="shared" ref="C16:N16" si="4">ROUND(C15+TAN(C9*PI()/180)*C6*2,2)</f>
        <v>0</v>
      </c>
      <c r="D16" s="43">
        <f t="shared" si="4"/>
        <v>0</v>
      </c>
      <c r="E16" s="43">
        <f t="shared" si="4"/>
        <v>0</v>
      </c>
      <c r="F16" s="43">
        <f t="shared" si="4"/>
        <v>0</v>
      </c>
      <c r="G16" s="43">
        <f t="shared" si="4"/>
        <v>0</v>
      </c>
      <c r="H16" s="43">
        <f t="shared" si="4"/>
        <v>0</v>
      </c>
      <c r="I16" s="43">
        <f t="shared" si="4"/>
        <v>0</v>
      </c>
      <c r="J16" s="43">
        <f t="shared" si="4"/>
        <v>0</v>
      </c>
      <c r="K16" s="43">
        <f t="shared" si="4"/>
        <v>0</v>
      </c>
      <c r="L16" s="43">
        <f t="shared" si="4"/>
        <v>0</v>
      </c>
      <c r="M16" s="43">
        <f t="shared" si="4"/>
        <v>0</v>
      </c>
      <c r="N16" s="43">
        <f t="shared" si="4"/>
        <v>0</v>
      </c>
      <c r="O16" s="41">
        <f t="shared" si="1"/>
        <v>0</v>
      </c>
    </row>
    <row r="17" spans="1:15">
      <c r="A17" s="32" t="s">
        <v>91</v>
      </c>
      <c r="B17" s="43">
        <f t="shared" ref="B17:N18" si="5">B13*B15</f>
        <v>0</v>
      </c>
      <c r="C17" s="43">
        <f t="shared" si="5"/>
        <v>0</v>
      </c>
      <c r="D17" s="43">
        <f t="shared" si="5"/>
        <v>0</v>
      </c>
      <c r="E17" s="43">
        <f t="shared" si="5"/>
        <v>0</v>
      </c>
      <c r="F17" s="43">
        <f t="shared" si="5"/>
        <v>0</v>
      </c>
      <c r="G17" s="43">
        <f t="shared" si="5"/>
        <v>0</v>
      </c>
      <c r="H17" s="43">
        <f t="shared" si="5"/>
        <v>0</v>
      </c>
      <c r="I17" s="43">
        <f t="shared" si="5"/>
        <v>0</v>
      </c>
      <c r="J17" s="43">
        <f t="shared" si="5"/>
        <v>0</v>
      </c>
      <c r="K17" s="43">
        <f t="shared" si="5"/>
        <v>0</v>
      </c>
      <c r="L17" s="43">
        <f t="shared" si="5"/>
        <v>0</v>
      </c>
      <c r="M17" s="43">
        <f t="shared" si="5"/>
        <v>0</v>
      </c>
      <c r="N17" s="43">
        <f t="shared" si="5"/>
        <v>0</v>
      </c>
      <c r="O17" s="41">
        <f t="shared" si="1"/>
        <v>0</v>
      </c>
    </row>
    <row r="18" spans="1:15">
      <c r="A18" s="32" t="s">
        <v>92</v>
      </c>
      <c r="B18" s="43">
        <f>B14*B16</f>
        <v>0</v>
      </c>
      <c r="C18" s="43">
        <f t="shared" si="5"/>
        <v>0</v>
      </c>
      <c r="D18" s="43">
        <f t="shared" si="5"/>
        <v>0</v>
      </c>
      <c r="E18" s="43">
        <f t="shared" si="5"/>
        <v>0</v>
      </c>
      <c r="F18" s="43">
        <f t="shared" si="5"/>
        <v>0</v>
      </c>
      <c r="G18" s="43">
        <f t="shared" si="5"/>
        <v>0</v>
      </c>
      <c r="H18" s="43">
        <f t="shared" si="5"/>
        <v>0</v>
      </c>
      <c r="I18" s="43">
        <f t="shared" si="5"/>
        <v>0</v>
      </c>
      <c r="J18" s="43">
        <f t="shared" si="5"/>
        <v>0</v>
      </c>
      <c r="K18" s="43">
        <f t="shared" si="5"/>
        <v>0</v>
      </c>
      <c r="L18" s="43">
        <f t="shared" si="5"/>
        <v>0</v>
      </c>
      <c r="M18" s="43">
        <f t="shared" si="5"/>
        <v>0</v>
      </c>
      <c r="N18" s="43">
        <f t="shared" si="5"/>
        <v>0</v>
      </c>
      <c r="O18" s="41">
        <f t="shared" si="1"/>
        <v>0</v>
      </c>
    </row>
    <row r="19" spans="1:15">
      <c r="A19" s="32" t="s">
        <v>111</v>
      </c>
      <c r="B19" s="43">
        <f t="shared" ref="B19:N19" si="6">ROUND((B14+B13)/2*B6*(B15+B16)/2,2)</f>
        <v>0</v>
      </c>
      <c r="C19" s="43">
        <f t="shared" si="6"/>
        <v>0</v>
      </c>
      <c r="D19" s="43">
        <f t="shared" si="6"/>
        <v>0</v>
      </c>
      <c r="E19" s="43">
        <f t="shared" si="6"/>
        <v>0</v>
      </c>
      <c r="F19" s="43">
        <f t="shared" si="6"/>
        <v>0</v>
      </c>
      <c r="G19" s="43">
        <f t="shared" si="6"/>
        <v>0</v>
      </c>
      <c r="H19" s="43">
        <f t="shared" si="6"/>
        <v>0</v>
      </c>
      <c r="I19" s="43">
        <f t="shared" si="6"/>
        <v>0</v>
      </c>
      <c r="J19" s="43">
        <f t="shared" si="6"/>
        <v>0</v>
      </c>
      <c r="K19" s="43">
        <f t="shared" si="6"/>
        <v>0</v>
      </c>
      <c r="L19" s="43">
        <f t="shared" si="6"/>
        <v>0</v>
      </c>
      <c r="M19" s="43">
        <f t="shared" si="6"/>
        <v>0</v>
      </c>
      <c r="N19" s="43">
        <f t="shared" si="6"/>
        <v>0</v>
      </c>
      <c r="O19" s="41">
        <f t="shared" si="1"/>
        <v>0</v>
      </c>
    </row>
    <row r="20" spans="1:15">
      <c r="A20" s="32" t="s">
        <v>93</v>
      </c>
      <c r="B20" s="43">
        <f>B4*B5*B6</f>
        <v>0</v>
      </c>
      <c r="C20" s="43">
        <f t="shared" ref="C20:N20" si="7">C4*C5*C6</f>
        <v>0</v>
      </c>
      <c r="D20" s="43">
        <f t="shared" si="7"/>
        <v>0</v>
      </c>
      <c r="E20" s="43">
        <f t="shared" si="7"/>
        <v>0</v>
      </c>
      <c r="F20" s="43">
        <f t="shared" si="7"/>
        <v>0</v>
      </c>
      <c r="G20" s="43">
        <f t="shared" si="7"/>
        <v>0</v>
      </c>
      <c r="H20" s="43">
        <f t="shared" si="7"/>
        <v>0</v>
      </c>
      <c r="I20" s="43">
        <f t="shared" si="7"/>
        <v>0</v>
      </c>
      <c r="J20" s="43">
        <f t="shared" si="7"/>
        <v>0</v>
      </c>
      <c r="K20" s="43">
        <f t="shared" si="7"/>
        <v>0</v>
      </c>
      <c r="L20" s="43">
        <f t="shared" si="7"/>
        <v>0</v>
      </c>
      <c r="M20" s="43">
        <f t="shared" si="7"/>
        <v>0</v>
      </c>
      <c r="N20" s="43">
        <f t="shared" si="7"/>
        <v>0</v>
      </c>
      <c r="O20" s="41">
        <f t="shared" si="1"/>
        <v>0</v>
      </c>
    </row>
    <row r="21" spans="1:15">
      <c r="A21" s="32" t="s">
        <v>94</v>
      </c>
      <c r="B21" s="43">
        <f t="shared" ref="B21:N21" si="8">B19-B20</f>
        <v>0</v>
      </c>
      <c r="C21" s="43">
        <f t="shared" si="8"/>
        <v>0</v>
      </c>
      <c r="D21" s="43">
        <f t="shared" si="8"/>
        <v>0</v>
      </c>
      <c r="E21" s="43">
        <f t="shared" si="8"/>
        <v>0</v>
      </c>
      <c r="F21" s="43">
        <f t="shared" si="8"/>
        <v>0</v>
      </c>
      <c r="G21" s="43">
        <f t="shared" si="8"/>
        <v>0</v>
      </c>
      <c r="H21" s="43">
        <f t="shared" si="8"/>
        <v>0</v>
      </c>
      <c r="I21" s="43">
        <f t="shared" si="8"/>
        <v>0</v>
      </c>
      <c r="J21" s="43">
        <f t="shared" si="8"/>
        <v>0</v>
      </c>
      <c r="K21" s="43">
        <f t="shared" si="8"/>
        <v>0</v>
      </c>
      <c r="L21" s="43">
        <f t="shared" si="8"/>
        <v>0</v>
      </c>
      <c r="M21" s="43">
        <f t="shared" si="8"/>
        <v>0</v>
      </c>
      <c r="N21" s="43">
        <f t="shared" si="8"/>
        <v>0</v>
      </c>
      <c r="O21" s="41">
        <f t="shared" si="1"/>
        <v>0</v>
      </c>
    </row>
    <row r="22" spans="1:15">
      <c r="A22" s="32" t="s">
        <v>95</v>
      </c>
      <c r="B22" s="43">
        <f>B17*B10</f>
        <v>0</v>
      </c>
      <c r="C22" s="43">
        <f t="shared" ref="C22:N22" si="9">C17*C10</f>
        <v>0</v>
      </c>
      <c r="D22" s="43">
        <f t="shared" si="9"/>
        <v>0</v>
      </c>
      <c r="E22" s="43">
        <f t="shared" si="9"/>
        <v>0</v>
      </c>
      <c r="F22" s="43">
        <f t="shared" si="9"/>
        <v>0</v>
      </c>
      <c r="G22" s="43">
        <f t="shared" si="9"/>
        <v>0</v>
      </c>
      <c r="H22" s="43">
        <f t="shared" si="9"/>
        <v>0</v>
      </c>
      <c r="I22" s="43">
        <f t="shared" si="9"/>
        <v>0</v>
      </c>
      <c r="J22" s="43">
        <f t="shared" si="9"/>
        <v>0</v>
      </c>
      <c r="K22" s="43">
        <f t="shared" si="9"/>
        <v>0</v>
      </c>
      <c r="L22" s="43">
        <f t="shared" si="9"/>
        <v>0</v>
      </c>
      <c r="M22" s="43">
        <f t="shared" si="9"/>
        <v>0</v>
      </c>
      <c r="N22" s="43">
        <f t="shared" si="9"/>
        <v>0</v>
      </c>
      <c r="O22" s="41">
        <f t="shared" si="1"/>
        <v>0</v>
      </c>
    </row>
    <row r="23" spans="1:15">
      <c r="A23" s="35" t="s">
        <v>96</v>
      </c>
      <c r="B23" s="43">
        <f>B21-B22</f>
        <v>0</v>
      </c>
      <c r="C23" s="43">
        <f t="shared" ref="C23:N23" si="10">C21-C22</f>
        <v>0</v>
      </c>
      <c r="D23" s="43">
        <f t="shared" si="10"/>
        <v>0</v>
      </c>
      <c r="E23" s="43">
        <f t="shared" si="10"/>
        <v>0</v>
      </c>
      <c r="F23" s="43">
        <f t="shared" si="10"/>
        <v>0</v>
      </c>
      <c r="G23" s="43">
        <f t="shared" si="10"/>
        <v>0</v>
      </c>
      <c r="H23" s="43">
        <f t="shared" si="10"/>
        <v>0</v>
      </c>
      <c r="I23" s="43">
        <f t="shared" si="10"/>
        <v>0</v>
      </c>
      <c r="J23" s="43">
        <f t="shared" si="10"/>
        <v>0</v>
      </c>
      <c r="K23" s="43">
        <f t="shared" si="10"/>
        <v>0</v>
      </c>
      <c r="L23" s="43">
        <f t="shared" si="10"/>
        <v>0</v>
      </c>
      <c r="M23" s="43">
        <f t="shared" si="10"/>
        <v>0</v>
      </c>
      <c r="N23" s="43">
        <f t="shared" si="10"/>
        <v>0</v>
      </c>
      <c r="O23" s="41">
        <f t="shared" si="1"/>
        <v>0</v>
      </c>
    </row>
    <row r="24" spans="1:15">
      <c r="A24" s="35" t="s">
        <v>97</v>
      </c>
      <c r="B24" s="43">
        <f>B20+B22</f>
        <v>0</v>
      </c>
      <c r="C24" s="43">
        <f t="shared" ref="C24:N24" si="11">C20+C22</f>
        <v>0</v>
      </c>
      <c r="D24" s="43">
        <f t="shared" si="11"/>
        <v>0</v>
      </c>
      <c r="E24" s="43">
        <f t="shared" si="11"/>
        <v>0</v>
      </c>
      <c r="F24" s="43">
        <f t="shared" si="11"/>
        <v>0</v>
      </c>
      <c r="G24" s="43">
        <f t="shared" si="11"/>
        <v>0</v>
      </c>
      <c r="H24" s="43">
        <f t="shared" si="11"/>
        <v>0</v>
      </c>
      <c r="I24" s="43">
        <f t="shared" si="11"/>
        <v>0</v>
      </c>
      <c r="J24" s="43">
        <f t="shared" si="11"/>
        <v>0</v>
      </c>
      <c r="K24" s="43">
        <f t="shared" si="11"/>
        <v>0</v>
      </c>
      <c r="L24" s="43">
        <f t="shared" si="11"/>
        <v>0</v>
      </c>
      <c r="M24" s="43">
        <f t="shared" si="11"/>
        <v>0</v>
      </c>
      <c r="N24" s="43">
        <f t="shared" si="11"/>
        <v>0</v>
      </c>
      <c r="O24" s="41">
        <f t="shared" si="1"/>
        <v>0</v>
      </c>
    </row>
    <row r="25" spans="1:15">
      <c r="A25" s="35" t="s">
        <v>98</v>
      </c>
      <c r="B25" s="43">
        <f t="shared" ref="B25:N25" si="12">B24*B11</f>
        <v>0</v>
      </c>
      <c r="C25" s="43">
        <f t="shared" si="12"/>
        <v>0</v>
      </c>
      <c r="D25" s="43">
        <f t="shared" si="12"/>
        <v>0</v>
      </c>
      <c r="E25" s="43">
        <f t="shared" si="12"/>
        <v>0</v>
      </c>
      <c r="F25" s="43">
        <f t="shared" si="12"/>
        <v>0</v>
      </c>
      <c r="G25" s="43">
        <f t="shared" si="12"/>
        <v>0</v>
      </c>
      <c r="H25" s="43">
        <f t="shared" si="12"/>
        <v>0</v>
      </c>
      <c r="I25" s="43">
        <f t="shared" si="12"/>
        <v>0</v>
      </c>
      <c r="J25" s="43">
        <f t="shared" si="12"/>
        <v>0</v>
      </c>
      <c r="K25" s="43">
        <f t="shared" si="12"/>
        <v>0</v>
      </c>
      <c r="L25" s="43">
        <f t="shared" si="12"/>
        <v>0</v>
      </c>
      <c r="M25" s="43">
        <f t="shared" si="12"/>
        <v>0</v>
      </c>
      <c r="N25" s="43">
        <f t="shared" si="12"/>
        <v>0</v>
      </c>
      <c r="O25" s="41">
        <f t="shared" si="1"/>
        <v>0</v>
      </c>
    </row>
    <row r="26" spans="1:15">
      <c r="A26" s="35" t="s">
        <v>99</v>
      </c>
      <c r="B26" s="43">
        <f>B4*2+B5*2</f>
        <v>0</v>
      </c>
      <c r="C26" s="43">
        <f t="shared" ref="C26:N26" si="13">C4*2+C5*2</f>
        <v>0</v>
      </c>
      <c r="D26" s="43">
        <f t="shared" si="13"/>
        <v>0</v>
      </c>
      <c r="E26" s="43">
        <f t="shared" si="13"/>
        <v>0</v>
      </c>
      <c r="F26" s="43">
        <f t="shared" si="13"/>
        <v>0</v>
      </c>
      <c r="G26" s="43">
        <f t="shared" si="13"/>
        <v>0</v>
      </c>
      <c r="H26" s="43">
        <f t="shared" si="13"/>
        <v>0</v>
      </c>
      <c r="I26" s="43">
        <f t="shared" si="13"/>
        <v>0</v>
      </c>
      <c r="J26" s="43">
        <f t="shared" si="13"/>
        <v>0</v>
      </c>
      <c r="K26" s="43">
        <f t="shared" si="13"/>
        <v>0</v>
      </c>
      <c r="L26" s="43">
        <f t="shared" si="13"/>
        <v>0</v>
      </c>
      <c r="M26" s="43">
        <f t="shared" si="13"/>
        <v>0</v>
      </c>
      <c r="N26" s="43">
        <f t="shared" si="13"/>
        <v>0</v>
      </c>
      <c r="O26" s="41">
        <f>SUM(B26:N26)</f>
        <v>0</v>
      </c>
    </row>
    <row r="27" spans="1:15">
      <c r="A27" s="23" t="s">
        <v>100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5"/>
    </row>
    <row r="28" spans="1:15">
      <c r="A28" s="32" t="s">
        <v>91</v>
      </c>
      <c r="B28" s="43">
        <f t="shared" ref="B28:N28" si="14">B17*B8</f>
        <v>0</v>
      </c>
      <c r="C28" s="43">
        <f t="shared" si="14"/>
        <v>0</v>
      </c>
      <c r="D28" s="43">
        <f t="shared" si="14"/>
        <v>0</v>
      </c>
      <c r="E28" s="43">
        <f t="shared" si="14"/>
        <v>0</v>
      </c>
      <c r="F28" s="43">
        <f t="shared" si="14"/>
        <v>0</v>
      </c>
      <c r="G28" s="43">
        <f t="shared" si="14"/>
        <v>0</v>
      </c>
      <c r="H28" s="43">
        <f t="shared" si="14"/>
        <v>0</v>
      </c>
      <c r="I28" s="43">
        <f t="shared" si="14"/>
        <v>0</v>
      </c>
      <c r="J28" s="43">
        <f t="shared" si="14"/>
        <v>0</v>
      </c>
      <c r="K28" s="43">
        <f t="shared" si="14"/>
        <v>0</v>
      </c>
      <c r="L28" s="43">
        <f t="shared" si="14"/>
        <v>0</v>
      </c>
      <c r="M28" s="43">
        <f t="shared" si="14"/>
        <v>0</v>
      </c>
      <c r="N28" s="43">
        <f t="shared" si="14"/>
        <v>0</v>
      </c>
      <c r="O28" s="41">
        <f t="shared" ref="O28:O36" si="15">SUM(B28:N28)</f>
        <v>0</v>
      </c>
    </row>
    <row r="29" spans="1:15">
      <c r="A29" s="32" t="s">
        <v>92</v>
      </c>
      <c r="B29" s="43">
        <f t="shared" ref="B29:N29" si="16">B20*B8</f>
        <v>0</v>
      </c>
      <c r="C29" s="43">
        <f t="shared" si="16"/>
        <v>0</v>
      </c>
      <c r="D29" s="43">
        <f t="shared" si="16"/>
        <v>0</v>
      </c>
      <c r="E29" s="43">
        <f t="shared" si="16"/>
        <v>0</v>
      </c>
      <c r="F29" s="43">
        <f t="shared" si="16"/>
        <v>0</v>
      </c>
      <c r="G29" s="43">
        <f t="shared" si="16"/>
        <v>0</v>
      </c>
      <c r="H29" s="43">
        <f t="shared" si="16"/>
        <v>0</v>
      </c>
      <c r="I29" s="43">
        <f t="shared" si="16"/>
        <v>0</v>
      </c>
      <c r="J29" s="43">
        <f t="shared" si="16"/>
        <v>0</v>
      </c>
      <c r="K29" s="43">
        <f t="shared" si="16"/>
        <v>0</v>
      </c>
      <c r="L29" s="43">
        <f t="shared" si="16"/>
        <v>0</v>
      </c>
      <c r="M29" s="43">
        <f t="shared" si="16"/>
        <v>0</v>
      </c>
      <c r="N29" s="43">
        <f t="shared" si="16"/>
        <v>0</v>
      </c>
      <c r="O29" s="41">
        <f t="shared" si="15"/>
        <v>0</v>
      </c>
    </row>
    <row r="30" spans="1:15">
      <c r="A30" s="32" t="s">
        <v>111</v>
      </c>
      <c r="B30" s="43">
        <f t="shared" ref="B30:N30" si="17">B19*B8</f>
        <v>0</v>
      </c>
      <c r="C30" s="43">
        <f t="shared" si="17"/>
        <v>0</v>
      </c>
      <c r="D30" s="43">
        <f t="shared" si="17"/>
        <v>0</v>
      </c>
      <c r="E30" s="43">
        <f t="shared" si="17"/>
        <v>0</v>
      </c>
      <c r="F30" s="43">
        <f t="shared" si="17"/>
        <v>0</v>
      </c>
      <c r="G30" s="43">
        <f t="shared" si="17"/>
        <v>0</v>
      </c>
      <c r="H30" s="43">
        <f t="shared" si="17"/>
        <v>0</v>
      </c>
      <c r="I30" s="43">
        <f t="shared" si="17"/>
        <v>0</v>
      </c>
      <c r="J30" s="43">
        <f t="shared" si="17"/>
        <v>0</v>
      </c>
      <c r="K30" s="43">
        <f t="shared" si="17"/>
        <v>0</v>
      </c>
      <c r="L30" s="43">
        <f t="shared" si="17"/>
        <v>0</v>
      </c>
      <c r="M30" s="43">
        <f t="shared" si="17"/>
        <v>0</v>
      </c>
      <c r="N30" s="43">
        <f t="shared" si="17"/>
        <v>0</v>
      </c>
      <c r="O30" s="41">
        <f t="shared" si="15"/>
        <v>0</v>
      </c>
    </row>
    <row r="31" spans="1:15">
      <c r="A31" s="32" t="s">
        <v>93</v>
      </c>
      <c r="B31" s="43">
        <f t="shared" ref="B31:N31" si="18">B20*B8</f>
        <v>0</v>
      </c>
      <c r="C31" s="43">
        <f t="shared" si="18"/>
        <v>0</v>
      </c>
      <c r="D31" s="43">
        <f t="shared" si="18"/>
        <v>0</v>
      </c>
      <c r="E31" s="43">
        <f t="shared" si="18"/>
        <v>0</v>
      </c>
      <c r="F31" s="43">
        <f t="shared" si="18"/>
        <v>0</v>
      </c>
      <c r="G31" s="43">
        <f t="shared" si="18"/>
        <v>0</v>
      </c>
      <c r="H31" s="43">
        <f t="shared" si="18"/>
        <v>0</v>
      </c>
      <c r="I31" s="43">
        <f t="shared" si="18"/>
        <v>0</v>
      </c>
      <c r="J31" s="43">
        <f t="shared" si="18"/>
        <v>0</v>
      </c>
      <c r="K31" s="43">
        <f t="shared" si="18"/>
        <v>0</v>
      </c>
      <c r="L31" s="43">
        <f t="shared" si="18"/>
        <v>0</v>
      </c>
      <c r="M31" s="43">
        <f t="shared" si="18"/>
        <v>0</v>
      </c>
      <c r="N31" s="43">
        <f t="shared" si="18"/>
        <v>0</v>
      </c>
      <c r="O31" s="41">
        <f t="shared" si="15"/>
        <v>0</v>
      </c>
    </row>
    <row r="32" spans="1:15">
      <c r="A32" s="32" t="s">
        <v>94</v>
      </c>
      <c r="B32" s="43">
        <f t="shared" ref="B32:N32" si="19">B21*B8</f>
        <v>0</v>
      </c>
      <c r="C32" s="43">
        <f t="shared" si="19"/>
        <v>0</v>
      </c>
      <c r="D32" s="43">
        <f t="shared" si="19"/>
        <v>0</v>
      </c>
      <c r="E32" s="43">
        <f t="shared" si="19"/>
        <v>0</v>
      </c>
      <c r="F32" s="43">
        <f t="shared" si="19"/>
        <v>0</v>
      </c>
      <c r="G32" s="43">
        <f t="shared" si="19"/>
        <v>0</v>
      </c>
      <c r="H32" s="43">
        <f t="shared" si="19"/>
        <v>0</v>
      </c>
      <c r="I32" s="43">
        <f t="shared" si="19"/>
        <v>0</v>
      </c>
      <c r="J32" s="43">
        <f t="shared" si="19"/>
        <v>0</v>
      </c>
      <c r="K32" s="43">
        <f t="shared" si="19"/>
        <v>0</v>
      </c>
      <c r="L32" s="43">
        <f t="shared" si="19"/>
        <v>0</v>
      </c>
      <c r="M32" s="43">
        <f t="shared" si="19"/>
        <v>0</v>
      </c>
      <c r="N32" s="43">
        <f t="shared" si="19"/>
        <v>0</v>
      </c>
      <c r="O32" s="41">
        <f t="shared" si="15"/>
        <v>0</v>
      </c>
    </row>
    <row r="33" spans="1:15">
      <c r="A33" s="32" t="s">
        <v>95</v>
      </c>
      <c r="B33" s="43">
        <f t="shared" ref="B33:N33" si="20">B22*B8</f>
        <v>0</v>
      </c>
      <c r="C33" s="43">
        <f t="shared" si="20"/>
        <v>0</v>
      </c>
      <c r="D33" s="43">
        <f t="shared" si="20"/>
        <v>0</v>
      </c>
      <c r="E33" s="43">
        <f t="shared" si="20"/>
        <v>0</v>
      </c>
      <c r="F33" s="43">
        <f t="shared" si="20"/>
        <v>0</v>
      </c>
      <c r="G33" s="43">
        <f t="shared" si="20"/>
        <v>0</v>
      </c>
      <c r="H33" s="43">
        <f t="shared" si="20"/>
        <v>0</v>
      </c>
      <c r="I33" s="43">
        <f t="shared" si="20"/>
        <v>0</v>
      </c>
      <c r="J33" s="43">
        <f t="shared" si="20"/>
        <v>0</v>
      </c>
      <c r="K33" s="43">
        <f t="shared" si="20"/>
        <v>0</v>
      </c>
      <c r="L33" s="43">
        <f t="shared" si="20"/>
        <v>0</v>
      </c>
      <c r="M33" s="43">
        <f t="shared" si="20"/>
        <v>0</v>
      </c>
      <c r="N33" s="43">
        <f t="shared" si="20"/>
        <v>0</v>
      </c>
      <c r="O33" s="41">
        <f t="shared" si="15"/>
        <v>0</v>
      </c>
    </row>
    <row r="34" spans="1:15">
      <c r="A34" s="35" t="s">
        <v>96</v>
      </c>
      <c r="B34" s="43">
        <f t="shared" ref="B34:N34" si="21">B23*B8</f>
        <v>0</v>
      </c>
      <c r="C34" s="43">
        <f t="shared" si="21"/>
        <v>0</v>
      </c>
      <c r="D34" s="43">
        <f t="shared" si="21"/>
        <v>0</v>
      </c>
      <c r="E34" s="43">
        <f t="shared" si="21"/>
        <v>0</v>
      </c>
      <c r="F34" s="43">
        <f t="shared" si="21"/>
        <v>0</v>
      </c>
      <c r="G34" s="43">
        <f t="shared" si="21"/>
        <v>0</v>
      </c>
      <c r="H34" s="43">
        <f t="shared" si="21"/>
        <v>0</v>
      </c>
      <c r="I34" s="43">
        <f t="shared" si="21"/>
        <v>0</v>
      </c>
      <c r="J34" s="43">
        <f t="shared" si="21"/>
        <v>0</v>
      </c>
      <c r="K34" s="43">
        <f t="shared" si="21"/>
        <v>0</v>
      </c>
      <c r="L34" s="43">
        <f t="shared" si="21"/>
        <v>0</v>
      </c>
      <c r="M34" s="43">
        <f t="shared" si="21"/>
        <v>0</v>
      </c>
      <c r="N34" s="43">
        <f t="shared" si="21"/>
        <v>0</v>
      </c>
      <c r="O34" s="41">
        <f t="shared" si="15"/>
        <v>0</v>
      </c>
    </row>
    <row r="35" spans="1:15">
      <c r="A35" s="35" t="s">
        <v>97</v>
      </c>
      <c r="B35" s="43">
        <f t="shared" ref="B35:N35" si="22">B24*B8</f>
        <v>0</v>
      </c>
      <c r="C35" s="43">
        <f t="shared" si="22"/>
        <v>0</v>
      </c>
      <c r="D35" s="43">
        <f t="shared" si="22"/>
        <v>0</v>
      </c>
      <c r="E35" s="43">
        <f t="shared" si="22"/>
        <v>0</v>
      </c>
      <c r="F35" s="43">
        <f t="shared" si="22"/>
        <v>0</v>
      </c>
      <c r="G35" s="43">
        <f t="shared" si="22"/>
        <v>0</v>
      </c>
      <c r="H35" s="43">
        <f t="shared" si="22"/>
        <v>0</v>
      </c>
      <c r="I35" s="43">
        <f t="shared" si="22"/>
        <v>0</v>
      </c>
      <c r="J35" s="43">
        <f t="shared" si="22"/>
        <v>0</v>
      </c>
      <c r="K35" s="43">
        <f t="shared" si="22"/>
        <v>0</v>
      </c>
      <c r="L35" s="43">
        <f t="shared" si="22"/>
        <v>0</v>
      </c>
      <c r="M35" s="43">
        <f t="shared" si="22"/>
        <v>0</v>
      </c>
      <c r="N35" s="43">
        <f t="shared" si="22"/>
        <v>0</v>
      </c>
      <c r="O35" s="41">
        <f t="shared" si="15"/>
        <v>0</v>
      </c>
    </row>
    <row r="36" spans="1:15">
      <c r="A36" s="35" t="s">
        <v>98</v>
      </c>
      <c r="B36" s="43">
        <f t="shared" ref="B36:N36" si="23">B25*B8</f>
        <v>0</v>
      </c>
      <c r="C36" s="43">
        <f t="shared" si="23"/>
        <v>0</v>
      </c>
      <c r="D36" s="43">
        <f t="shared" si="23"/>
        <v>0</v>
      </c>
      <c r="E36" s="43">
        <f t="shared" si="23"/>
        <v>0</v>
      </c>
      <c r="F36" s="43">
        <f t="shared" si="23"/>
        <v>0</v>
      </c>
      <c r="G36" s="43">
        <f t="shared" si="23"/>
        <v>0</v>
      </c>
      <c r="H36" s="43">
        <f t="shared" si="23"/>
        <v>0</v>
      </c>
      <c r="I36" s="43">
        <f t="shared" si="23"/>
        <v>0</v>
      </c>
      <c r="J36" s="43">
        <f t="shared" si="23"/>
        <v>0</v>
      </c>
      <c r="K36" s="43">
        <f t="shared" si="23"/>
        <v>0</v>
      </c>
      <c r="L36" s="43">
        <f t="shared" si="23"/>
        <v>0</v>
      </c>
      <c r="M36" s="43">
        <f t="shared" si="23"/>
        <v>0</v>
      </c>
      <c r="N36" s="43">
        <f t="shared" si="23"/>
        <v>0</v>
      </c>
      <c r="O36" s="41">
        <f t="shared" si="15"/>
        <v>0</v>
      </c>
    </row>
    <row r="37" spans="1:15">
      <c r="A37" s="35" t="s">
        <v>99</v>
      </c>
      <c r="B37" s="43">
        <f t="shared" ref="B37:N37" si="24">B26*B8</f>
        <v>0</v>
      </c>
      <c r="C37" s="43">
        <f t="shared" si="24"/>
        <v>0</v>
      </c>
      <c r="D37" s="43">
        <f t="shared" si="24"/>
        <v>0</v>
      </c>
      <c r="E37" s="43">
        <f t="shared" si="24"/>
        <v>0</v>
      </c>
      <c r="F37" s="43">
        <f t="shared" si="24"/>
        <v>0</v>
      </c>
      <c r="G37" s="43">
        <f t="shared" si="24"/>
        <v>0</v>
      </c>
      <c r="H37" s="43">
        <f t="shared" si="24"/>
        <v>0</v>
      </c>
      <c r="I37" s="43">
        <f t="shared" si="24"/>
        <v>0</v>
      </c>
      <c r="J37" s="43">
        <f t="shared" si="24"/>
        <v>0</v>
      </c>
      <c r="K37" s="43">
        <f t="shared" si="24"/>
        <v>0</v>
      </c>
      <c r="L37" s="43">
        <f t="shared" si="24"/>
        <v>0</v>
      </c>
      <c r="M37" s="43">
        <f t="shared" si="24"/>
        <v>0</v>
      </c>
      <c r="N37" s="43">
        <f t="shared" si="24"/>
        <v>0</v>
      </c>
      <c r="O37" s="41">
        <f>SUM(B37:N37)</f>
        <v>0</v>
      </c>
    </row>
    <row r="38" spans="1:15">
      <c r="O38" s="37"/>
    </row>
    <row r="39" spans="1:15">
      <c r="A39" s="26" t="s">
        <v>101</v>
      </c>
      <c r="B39" s="36" t="s">
        <v>102</v>
      </c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</row>
    <row r="40" spans="1:15">
      <c r="A40" s="32" t="s">
        <v>103</v>
      </c>
      <c r="B40" s="36" t="s">
        <v>104</v>
      </c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</sheetData>
  <sheetProtection autoFilter="0" pivotTables="0"/>
  <mergeCells count="1">
    <mergeCell ref="A1:O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O60"/>
  <sheetViews>
    <sheetView workbookViewId="0">
      <selection activeCell="D2" sqref="D2:E2"/>
    </sheetView>
  </sheetViews>
  <sheetFormatPr defaultRowHeight="15"/>
  <cols>
    <col min="3" max="3" width="9.140625" customWidth="1"/>
  </cols>
  <sheetData>
    <row r="1" spans="1:15">
      <c r="A1" s="59"/>
      <c r="B1" s="51"/>
      <c r="C1" s="48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>
      <c r="A2" s="59"/>
      <c r="B2" s="59"/>
      <c r="C2" s="47" t="s">
        <v>60</v>
      </c>
      <c r="D2" s="71"/>
      <c r="E2" s="71"/>
      <c r="F2" s="75"/>
      <c r="G2" s="75"/>
      <c r="H2" s="71"/>
      <c r="I2" s="71"/>
      <c r="J2" s="71"/>
      <c r="K2" s="71"/>
      <c r="L2" s="71"/>
      <c r="M2" s="71"/>
      <c r="N2" s="71"/>
      <c r="O2" s="71"/>
    </row>
    <row r="3" spans="1:15">
      <c r="A3" s="59"/>
      <c r="B3" s="59"/>
      <c r="C3" s="3" t="s">
        <v>61</v>
      </c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>
      <c r="A4" s="59"/>
      <c r="B4" s="59"/>
      <c r="C4" s="4"/>
      <c r="D4" s="3" t="s">
        <v>62</v>
      </c>
      <c r="E4" s="3" t="s">
        <v>63</v>
      </c>
      <c r="F4" s="3" t="s">
        <v>62</v>
      </c>
      <c r="G4" s="3" t="s">
        <v>63</v>
      </c>
      <c r="H4" s="3" t="s">
        <v>62</v>
      </c>
      <c r="I4" s="3" t="s">
        <v>63</v>
      </c>
      <c r="J4" s="3" t="s">
        <v>62</v>
      </c>
      <c r="K4" s="3" t="s">
        <v>63</v>
      </c>
      <c r="L4" s="3" t="s">
        <v>62</v>
      </c>
      <c r="M4" s="3" t="s">
        <v>63</v>
      </c>
      <c r="N4" s="3" t="s">
        <v>62</v>
      </c>
      <c r="O4" s="3" t="s">
        <v>63</v>
      </c>
    </row>
    <row r="5" spans="1:15">
      <c r="A5" s="56" t="s">
        <v>64</v>
      </c>
      <c r="B5" s="72" t="s">
        <v>112</v>
      </c>
      <c r="C5" s="73"/>
      <c r="D5" s="5"/>
      <c r="E5" s="5">
        <f>D5*Данные!J4</f>
        <v>0</v>
      </c>
      <c r="F5" s="5"/>
      <c r="G5" s="5">
        <f>F5*Данные!J4</f>
        <v>0</v>
      </c>
      <c r="H5" s="5"/>
      <c r="I5" s="5">
        <f>H5*Данные!J4</f>
        <v>0</v>
      </c>
      <c r="J5" s="5"/>
      <c r="K5" s="5">
        <f>Данные!J4*J5</f>
        <v>0</v>
      </c>
      <c r="L5" s="5"/>
      <c r="M5" s="5">
        <f>Данные!J4*L5</f>
        <v>0</v>
      </c>
      <c r="N5" s="5"/>
      <c r="O5" s="5">
        <f>Данные!J4*N5</f>
        <v>0</v>
      </c>
    </row>
    <row r="6" spans="1:15">
      <c r="A6" s="56"/>
      <c r="B6" s="72" t="s">
        <v>113</v>
      </c>
      <c r="C6" s="73"/>
      <c r="D6" s="3"/>
      <c r="E6" s="5">
        <f>D6*Данные!J5</f>
        <v>0</v>
      </c>
      <c r="F6" s="5"/>
      <c r="G6" s="5">
        <f>F6*Данные!J5</f>
        <v>0</v>
      </c>
      <c r="H6" s="5"/>
      <c r="I6" s="5">
        <f>H6*Данные!J5</f>
        <v>0</v>
      </c>
      <c r="J6" s="5"/>
      <c r="K6" s="5">
        <f>Данные!J5*J6</f>
        <v>0</v>
      </c>
      <c r="L6" s="5"/>
      <c r="M6" s="5">
        <f>Данные!J5*L6</f>
        <v>0</v>
      </c>
      <c r="N6" s="5"/>
      <c r="O6" s="5">
        <f>Данные!J5*N6</f>
        <v>0</v>
      </c>
    </row>
    <row r="7" spans="1:15">
      <c r="A7" s="56"/>
      <c r="B7" s="72" t="s">
        <v>114</v>
      </c>
      <c r="C7" s="73"/>
      <c r="D7" s="3"/>
      <c r="E7" s="5">
        <f>D7*Данные!J6</f>
        <v>0</v>
      </c>
      <c r="F7" s="5"/>
      <c r="G7" s="5">
        <f>F7*Данные!J6</f>
        <v>0</v>
      </c>
      <c r="H7" s="5"/>
      <c r="I7" s="5">
        <f>H7*Данные!J6</f>
        <v>0</v>
      </c>
      <c r="J7" s="5"/>
      <c r="K7" s="5">
        <f>Данные!J6*J7</f>
        <v>0</v>
      </c>
      <c r="L7" s="5"/>
      <c r="M7" s="5">
        <f>Данные!J6*L7</f>
        <v>0</v>
      </c>
      <c r="N7" s="5"/>
      <c r="O7" s="5">
        <f>Данные!J6*N7</f>
        <v>0</v>
      </c>
    </row>
    <row r="8" spans="1:15">
      <c r="A8" s="56"/>
      <c r="B8" s="72" t="s">
        <v>115</v>
      </c>
      <c r="C8" s="73"/>
      <c r="D8" s="3"/>
      <c r="E8" s="5">
        <f>D8*Данные!J7</f>
        <v>0</v>
      </c>
      <c r="F8" s="5"/>
      <c r="G8" s="5">
        <f>F8*Данные!J7</f>
        <v>0</v>
      </c>
      <c r="H8" s="5"/>
      <c r="I8" s="5">
        <f>H8*Данные!J7</f>
        <v>0</v>
      </c>
      <c r="J8" s="5"/>
      <c r="K8" s="5">
        <f>Данные!J7*J8</f>
        <v>0</v>
      </c>
      <c r="L8" s="5"/>
      <c r="M8" s="5">
        <f>Данные!J7*L8</f>
        <v>0</v>
      </c>
      <c r="N8" s="5"/>
      <c r="O8" s="5">
        <f>Данные!J7*N8</f>
        <v>0</v>
      </c>
    </row>
    <row r="9" spans="1:15">
      <c r="A9" s="56"/>
      <c r="B9" s="72" t="s">
        <v>116</v>
      </c>
      <c r="C9" s="73"/>
      <c r="D9" s="3"/>
      <c r="E9" s="5">
        <f>D9*Данные!J8</f>
        <v>0</v>
      </c>
      <c r="F9" s="5"/>
      <c r="G9" s="5">
        <f>F9*Данные!J8</f>
        <v>0</v>
      </c>
      <c r="H9" s="5"/>
      <c r="I9" s="5">
        <f>H9*Данные!J8</f>
        <v>0</v>
      </c>
      <c r="J9" s="5"/>
      <c r="K9" s="5">
        <f>Данные!J8*J9</f>
        <v>0</v>
      </c>
      <c r="L9" s="5"/>
      <c r="M9" s="5">
        <f>Данные!J8*L9</f>
        <v>0</v>
      </c>
      <c r="N9" s="5"/>
      <c r="O9" s="5">
        <f>Данные!J8*N9</f>
        <v>0</v>
      </c>
    </row>
    <row r="10" spans="1:15">
      <c r="A10" s="56"/>
      <c r="B10" s="72" t="s">
        <v>117</v>
      </c>
      <c r="C10" s="73"/>
      <c r="D10" s="3"/>
      <c r="E10" s="5">
        <f>D10*Данные!J9</f>
        <v>0</v>
      </c>
      <c r="F10" s="5"/>
      <c r="G10" s="5">
        <f>F10*Данные!J9</f>
        <v>0</v>
      </c>
      <c r="H10" s="5"/>
      <c r="I10" s="5">
        <f>H10*Данные!J9</f>
        <v>0</v>
      </c>
      <c r="J10" s="5"/>
      <c r="K10" s="5">
        <f>Данные!J9*J10</f>
        <v>0</v>
      </c>
      <c r="L10" s="5"/>
      <c r="M10" s="5">
        <f>Данные!J9*L10</f>
        <v>0</v>
      </c>
      <c r="N10" s="5"/>
      <c r="O10" s="5">
        <f>Данные!J9*N10</f>
        <v>0</v>
      </c>
    </row>
    <row r="11" spans="1:15">
      <c r="A11" s="56"/>
      <c r="B11" s="72" t="s">
        <v>118</v>
      </c>
      <c r="C11" s="73"/>
      <c r="D11" s="3"/>
      <c r="E11" s="5">
        <f>D11*Данные!J10</f>
        <v>0</v>
      </c>
      <c r="F11" s="5"/>
      <c r="G11" s="5">
        <f>F11*Данные!J10</f>
        <v>0</v>
      </c>
      <c r="H11" s="5"/>
      <c r="I11" s="5">
        <f>H11*Данные!J10</f>
        <v>0</v>
      </c>
      <c r="J11" s="5"/>
      <c r="K11" s="5">
        <f>Данные!J10*J11</f>
        <v>0</v>
      </c>
      <c r="L11" s="5"/>
      <c r="M11" s="5">
        <f>Данные!J10*L11</f>
        <v>0</v>
      </c>
      <c r="N11" s="5"/>
      <c r="O11" s="5">
        <f>Данные!J10*N11</f>
        <v>0</v>
      </c>
    </row>
    <row r="12" spans="1:15">
      <c r="A12" s="56"/>
      <c r="B12" s="72" t="s">
        <v>119</v>
      </c>
      <c r="C12" s="73"/>
      <c r="D12" s="3"/>
      <c r="E12" s="5">
        <f>D12*Данные!J11</f>
        <v>0</v>
      </c>
      <c r="F12" s="5"/>
      <c r="G12" s="5">
        <f>F12*Данные!J11</f>
        <v>0</v>
      </c>
      <c r="H12" s="5"/>
      <c r="I12" s="5">
        <f>H12*Данные!J11</f>
        <v>0</v>
      </c>
      <c r="J12" s="5"/>
      <c r="K12" s="5">
        <f>Данные!J11*J12</f>
        <v>0</v>
      </c>
      <c r="L12" s="5"/>
      <c r="M12" s="5">
        <f>Данные!J11*L12</f>
        <v>0</v>
      </c>
      <c r="N12" s="5"/>
      <c r="O12" s="5">
        <f>Данные!J11*N12</f>
        <v>0</v>
      </c>
    </row>
    <row r="13" spans="1:15">
      <c r="A13" s="56"/>
      <c r="B13" s="72" t="s">
        <v>120</v>
      </c>
      <c r="C13" s="73"/>
      <c r="D13" s="3"/>
      <c r="E13" s="5">
        <f>D13*Данные!J12</f>
        <v>0</v>
      </c>
      <c r="F13" s="5"/>
      <c r="G13" s="5">
        <f>F13*Данные!J12</f>
        <v>0</v>
      </c>
      <c r="H13" s="5"/>
      <c r="I13" s="5">
        <f>H13*Данные!J12</f>
        <v>0</v>
      </c>
      <c r="J13" s="5"/>
      <c r="K13" s="5">
        <f>Данные!J12*J13</f>
        <v>0</v>
      </c>
      <c r="L13" s="5"/>
      <c r="M13" s="5">
        <f>Данные!J12*L13</f>
        <v>0</v>
      </c>
      <c r="N13" s="5"/>
      <c r="O13" s="5">
        <f>Данные!J12*N13</f>
        <v>0</v>
      </c>
    </row>
    <row r="14" spans="1:15">
      <c r="A14" s="56"/>
      <c r="B14" s="72" t="s">
        <v>121</v>
      </c>
      <c r="C14" s="73"/>
      <c r="D14" s="3"/>
      <c r="E14" s="5">
        <f>D14*Данные!J13</f>
        <v>0</v>
      </c>
      <c r="F14" s="5"/>
      <c r="G14" s="5">
        <f>F14*Данные!J13</f>
        <v>0</v>
      </c>
      <c r="H14" s="5"/>
      <c r="I14" s="5">
        <f>H14*Данные!J13</f>
        <v>0</v>
      </c>
      <c r="J14" s="5"/>
      <c r="K14" s="5">
        <f>Данные!J13*J14</f>
        <v>0</v>
      </c>
      <c r="L14" s="5"/>
      <c r="M14" s="5">
        <f>Данные!J13*L14</f>
        <v>0</v>
      </c>
      <c r="N14" s="5"/>
      <c r="O14" s="5">
        <f>Данные!J13*N14</f>
        <v>0</v>
      </c>
    </row>
    <row r="15" spans="1:15">
      <c r="A15" s="56"/>
      <c r="B15" s="72" t="s">
        <v>122</v>
      </c>
      <c r="C15" s="73"/>
      <c r="D15" s="3"/>
      <c r="E15" s="5">
        <f>D15*Данные!J14</f>
        <v>0</v>
      </c>
      <c r="F15" s="5"/>
      <c r="G15" s="5">
        <f>F15*Данные!J14</f>
        <v>0</v>
      </c>
      <c r="H15" s="5"/>
      <c r="I15" s="5">
        <f>H15*Данные!J14</f>
        <v>0</v>
      </c>
      <c r="J15" s="5"/>
      <c r="K15" s="5">
        <f>Данные!J14*J15</f>
        <v>0</v>
      </c>
      <c r="L15" s="5"/>
      <c r="M15" s="5">
        <f>Данные!J14*L15</f>
        <v>0</v>
      </c>
      <c r="N15" s="5"/>
      <c r="O15" s="5">
        <f>Данные!J14*N15</f>
        <v>0</v>
      </c>
    </row>
    <row r="16" spans="1:15">
      <c r="A16" s="56"/>
      <c r="B16" s="72" t="s">
        <v>123</v>
      </c>
      <c r="C16" s="73"/>
      <c r="D16" s="3"/>
      <c r="E16" s="5">
        <f>D16*Данные!J15</f>
        <v>0</v>
      </c>
      <c r="F16" s="5"/>
      <c r="G16" s="5">
        <f>F16*Данные!J15</f>
        <v>0</v>
      </c>
      <c r="H16" s="5"/>
      <c r="I16" s="5">
        <f>H16*Данные!J15</f>
        <v>0</v>
      </c>
      <c r="J16" s="5"/>
      <c r="K16" s="5">
        <f>Данные!J15*J16</f>
        <v>0</v>
      </c>
      <c r="L16" s="5"/>
      <c r="M16" s="5">
        <f>Данные!J15*L16</f>
        <v>0</v>
      </c>
      <c r="N16" s="5"/>
      <c r="O16" s="5">
        <f>Данные!J15*N16</f>
        <v>0</v>
      </c>
    </row>
    <row r="17" spans="1:15">
      <c r="A17" s="56"/>
      <c r="B17" s="72" t="s">
        <v>124</v>
      </c>
      <c r="C17" s="73"/>
      <c r="D17" s="3"/>
      <c r="E17" s="5">
        <f>D17*Данные!J16</f>
        <v>0</v>
      </c>
      <c r="F17" s="5"/>
      <c r="G17" s="5">
        <f>F17*Данные!J16</f>
        <v>0</v>
      </c>
      <c r="H17" s="5"/>
      <c r="I17" s="5">
        <f>H17*Данные!J16</f>
        <v>0</v>
      </c>
      <c r="J17" s="5"/>
      <c r="K17" s="5">
        <f>Данные!J16*J17</f>
        <v>0</v>
      </c>
      <c r="L17" s="5"/>
      <c r="M17" s="5">
        <f>Данные!J16*L17</f>
        <v>0</v>
      </c>
      <c r="N17" s="5"/>
      <c r="O17" s="5">
        <f>Данные!J16*N17</f>
        <v>0</v>
      </c>
    </row>
    <row r="18" spans="1:15">
      <c r="A18" s="56"/>
      <c r="B18" s="72" t="s">
        <v>125</v>
      </c>
      <c r="C18" s="73"/>
      <c r="D18" s="3"/>
      <c r="E18" s="5">
        <f>D18*Данные!J17</f>
        <v>0</v>
      </c>
      <c r="F18" s="5"/>
      <c r="G18" s="5">
        <f>F18*Данные!J17</f>
        <v>0</v>
      </c>
      <c r="H18" s="5"/>
      <c r="I18" s="5">
        <f>H18*Данные!J17</f>
        <v>0</v>
      </c>
      <c r="J18" s="5"/>
      <c r="K18" s="5">
        <f>Данные!J17*J18</f>
        <v>0</v>
      </c>
      <c r="L18" s="5"/>
      <c r="M18" s="5">
        <f>Данные!J17*L18</f>
        <v>0</v>
      </c>
      <c r="N18" s="5"/>
      <c r="O18" s="5">
        <f>Данные!J17*N18</f>
        <v>0</v>
      </c>
    </row>
    <row r="19" spans="1:15">
      <c r="A19" s="56"/>
      <c r="B19" s="72" t="s">
        <v>126</v>
      </c>
      <c r="C19" s="73"/>
      <c r="D19" s="3"/>
      <c r="E19" s="5">
        <f>D19*Данные!J18</f>
        <v>0</v>
      </c>
      <c r="F19" s="5"/>
      <c r="G19" s="5">
        <f>F19*Данные!J18</f>
        <v>0</v>
      </c>
      <c r="H19" s="5"/>
      <c r="I19" s="5">
        <f>H19*Данные!J18</f>
        <v>0</v>
      </c>
      <c r="J19" s="5"/>
      <c r="K19" s="5">
        <f>Данные!J18*J19</f>
        <v>0</v>
      </c>
      <c r="L19" s="5"/>
      <c r="M19" s="5">
        <f>Данные!J18*L19</f>
        <v>0</v>
      </c>
      <c r="N19" s="5"/>
      <c r="O19" s="5">
        <f>Данные!J18*N19</f>
        <v>0</v>
      </c>
    </row>
    <row r="20" spans="1:15">
      <c r="A20" s="56"/>
      <c r="B20" s="72" t="s">
        <v>127</v>
      </c>
      <c r="C20" s="73"/>
      <c r="D20" s="3"/>
      <c r="E20" s="5">
        <f>D20*Данные!J19</f>
        <v>0</v>
      </c>
      <c r="F20" s="5"/>
      <c r="G20" s="5">
        <f>F20*Данные!J19</f>
        <v>0</v>
      </c>
      <c r="H20" s="5"/>
      <c r="I20" s="5">
        <f>H20*Данные!J19</f>
        <v>0</v>
      </c>
      <c r="J20" s="5"/>
      <c r="K20" s="5">
        <f>Данные!J19*J20</f>
        <v>0</v>
      </c>
      <c r="L20" s="5"/>
      <c r="M20" s="5">
        <f>Данные!J19*L20</f>
        <v>0</v>
      </c>
      <c r="N20" s="5"/>
      <c r="O20" s="5">
        <f>Данные!J19*N20</f>
        <v>0</v>
      </c>
    </row>
    <row r="21" spans="1:15">
      <c r="A21" s="56"/>
      <c r="B21" s="72" t="s">
        <v>128</v>
      </c>
      <c r="C21" s="73"/>
      <c r="D21" s="3"/>
      <c r="E21" s="5">
        <f>D21*Данные!J20</f>
        <v>0</v>
      </c>
      <c r="F21" s="5"/>
      <c r="G21" s="5">
        <f>F21*Данные!J20</f>
        <v>0</v>
      </c>
      <c r="H21" s="5"/>
      <c r="I21" s="5">
        <f>H21*Данные!J20</f>
        <v>0</v>
      </c>
      <c r="J21" s="5"/>
      <c r="K21" s="5">
        <f>Данные!J20*J21</f>
        <v>0</v>
      </c>
      <c r="L21" s="5"/>
      <c r="M21" s="5">
        <f>Данные!J20*L21</f>
        <v>0</v>
      </c>
      <c r="N21" s="5"/>
      <c r="O21" s="5">
        <f>Данные!J20*N21</f>
        <v>0</v>
      </c>
    </row>
    <row r="22" spans="1:15">
      <c r="A22" s="56"/>
      <c r="B22" s="72" t="s">
        <v>129</v>
      </c>
      <c r="C22" s="73"/>
      <c r="D22" s="3"/>
      <c r="E22" s="5">
        <f>D22*Данные!J21</f>
        <v>0</v>
      </c>
      <c r="F22" s="5"/>
      <c r="G22" s="5">
        <f>F22*Данные!J21</f>
        <v>0</v>
      </c>
      <c r="H22" s="5"/>
      <c r="I22" s="5">
        <f>H22*Данные!J21</f>
        <v>0</v>
      </c>
      <c r="J22" s="5"/>
      <c r="K22" s="5">
        <f>Данные!J21*J22</f>
        <v>0</v>
      </c>
      <c r="L22" s="5"/>
      <c r="M22" s="5">
        <f>Данные!J21*L22</f>
        <v>0</v>
      </c>
      <c r="N22" s="5"/>
      <c r="O22" s="5">
        <f>Данные!J21*N22</f>
        <v>0</v>
      </c>
    </row>
    <row r="23" spans="1:15">
      <c r="A23" s="56"/>
      <c r="B23" s="72" t="s">
        <v>130</v>
      </c>
      <c r="C23" s="73"/>
      <c r="D23" s="3"/>
      <c r="E23" s="5">
        <f>D23*Данные!J22</f>
        <v>0</v>
      </c>
      <c r="F23" s="5"/>
      <c r="G23" s="5">
        <f>F23*Данные!J22</f>
        <v>0</v>
      </c>
      <c r="H23" s="5"/>
      <c r="I23" s="5">
        <f>H23*Данные!J22</f>
        <v>0</v>
      </c>
      <c r="J23" s="5"/>
      <c r="K23" s="5">
        <f>Данные!J22*J23</f>
        <v>0</v>
      </c>
      <c r="L23" s="5"/>
      <c r="M23" s="5">
        <f>Данные!J22*L23</f>
        <v>0</v>
      </c>
      <c r="N23" s="5"/>
      <c r="O23" s="5">
        <f>Данные!J22*N23</f>
        <v>0</v>
      </c>
    </row>
    <row r="24" spans="1:15">
      <c r="A24" s="56"/>
      <c r="B24" s="72" t="s">
        <v>131</v>
      </c>
      <c r="C24" s="73"/>
      <c r="D24" s="3"/>
      <c r="E24" s="5">
        <f>D24*Данные!J23</f>
        <v>0</v>
      </c>
      <c r="F24" s="5"/>
      <c r="G24" s="5">
        <f>F24*Данные!J23</f>
        <v>0</v>
      </c>
      <c r="H24" s="5"/>
      <c r="I24" s="5">
        <f>H24*Данные!J23</f>
        <v>0</v>
      </c>
      <c r="J24" s="5"/>
      <c r="K24" s="5">
        <f>Данные!J23*J24</f>
        <v>0</v>
      </c>
      <c r="L24" s="5"/>
      <c r="M24" s="5">
        <f>Данные!J23*L24</f>
        <v>0</v>
      </c>
      <c r="N24" s="5"/>
      <c r="O24" s="5">
        <f>Данные!J23*N24</f>
        <v>0</v>
      </c>
    </row>
    <row r="25" spans="1:15">
      <c r="A25" s="56"/>
      <c r="B25" s="72" t="s">
        <v>132</v>
      </c>
      <c r="C25" s="73"/>
      <c r="D25" s="3"/>
      <c r="E25" s="5">
        <f>D25*Данные!J24</f>
        <v>0</v>
      </c>
      <c r="F25" s="5"/>
      <c r="G25" s="5">
        <f>F25*Данные!J24</f>
        <v>0</v>
      </c>
      <c r="H25" s="5"/>
      <c r="I25" s="5">
        <f>H25*Данные!J24</f>
        <v>0</v>
      </c>
      <c r="J25" s="5"/>
      <c r="K25" s="5">
        <f>Данные!J24*J25</f>
        <v>0</v>
      </c>
      <c r="L25" s="5"/>
      <c r="M25" s="5">
        <f>Данные!J24*L25</f>
        <v>0</v>
      </c>
      <c r="N25" s="5"/>
      <c r="O25" s="5">
        <f>Данные!J24*N25</f>
        <v>0</v>
      </c>
    </row>
    <row r="26" spans="1:15">
      <c r="A26" s="56"/>
      <c r="B26" s="72" t="s">
        <v>133</v>
      </c>
      <c r="C26" s="73"/>
      <c r="D26" s="3"/>
      <c r="E26" s="5">
        <f>D26*Данные!J25</f>
        <v>0</v>
      </c>
      <c r="F26" s="5"/>
      <c r="G26" s="5">
        <f>F26*Данные!J25</f>
        <v>0</v>
      </c>
      <c r="H26" s="5"/>
      <c r="I26" s="5">
        <f>H26*Данные!J25</f>
        <v>0</v>
      </c>
      <c r="J26" s="5"/>
      <c r="K26" s="5">
        <f>Данные!J25*J26</f>
        <v>0</v>
      </c>
      <c r="L26" s="5"/>
      <c r="M26" s="5">
        <f>Данные!J25*L26</f>
        <v>0</v>
      </c>
      <c r="N26" s="5"/>
      <c r="O26" s="5">
        <f>Данные!J25*N26</f>
        <v>0</v>
      </c>
    </row>
    <row r="27" spans="1:15">
      <c r="A27" s="56"/>
      <c r="B27" s="72" t="s">
        <v>134</v>
      </c>
      <c r="C27" s="73"/>
      <c r="D27" s="3"/>
      <c r="E27" s="5">
        <f>D27*Данные!J26</f>
        <v>0</v>
      </c>
      <c r="F27" s="5"/>
      <c r="G27" s="5">
        <f>F27*Данные!J26</f>
        <v>0</v>
      </c>
      <c r="H27" s="5"/>
      <c r="I27" s="5">
        <f>H27*Данные!J26</f>
        <v>0</v>
      </c>
      <c r="J27" s="5"/>
      <c r="K27" s="5">
        <f>Данные!J26*J27</f>
        <v>0</v>
      </c>
      <c r="L27" s="5"/>
      <c r="M27" s="5">
        <f>Данные!J26*L27</f>
        <v>0</v>
      </c>
      <c r="N27" s="5"/>
      <c r="O27" s="5">
        <f>Данные!J26*N27</f>
        <v>0</v>
      </c>
    </row>
    <row r="28" spans="1:15">
      <c r="A28" s="56"/>
      <c r="B28" s="72" t="s">
        <v>135</v>
      </c>
      <c r="C28" s="73"/>
      <c r="D28" s="3"/>
      <c r="E28" s="5">
        <f>D28*Данные!J27</f>
        <v>0</v>
      </c>
      <c r="F28" s="5"/>
      <c r="G28" s="5">
        <f>F28*Данные!J27</f>
        <v>0</v>
      </c>
      <c r="H28" s="5"/>
      <c r="I28" s="5">
        <f>H28*Данные!J27</f>
        <v>0</v>
      </c>
      <c r="J28" s="5"/>
      <c r="K28" s="5">
        <f>Данные!J27*J28</f>
        <v>0</v>
      </c>
      <c r="L28" s="5"/>
      <c r="M28" s="5">
        <f>Данные!J27*L28</f>
        <v>0</v>
      </c>
      <c r="N28" s="5"/>
      <c r="O28" s="5">
        <f>Данные!J27*N28</f>
        <v>0</v>
      </c>
    </row>
    <row r="29" spans="1:15">
      <c r="A29" s="56"/>
      <c r="B29" s="72" t="s">
        <v>136</v>
      </c>
      <c r="C29" s="73"/>
      <c r="D29" s="3"/>
      <c r="E29" s="5">
        <f>D29*Данные!J28</f>
        <v>0</v>
      </c>
      <c r="F29" s="5"/>
      <c r="G29" s="5">
        <f>F29*Данные!J28</f>
        <v>0</v>
      </c>
      <c r="H29" s="5"/>
      <c r="I29" s="5">
        <f>H29*Данные!J28</f>
        <v>0</v>
      </c>
      <c r="J29" s="5"/>
      <c r="K29" s="5">
        <f>Данные!J28*J29</f>
        <v>0</v>
      </c>
      <c r="L29" s="5"/>
      <c r="M29" s="5">
        <f>Данные!J28*L29</f>
        <v>0</v>
      </c>
      <c r="N29" s="5"/>
      <c r="O29" s="5">
        <f>Данные!J28*N29</f>
        <v>0</v>
      </c>
    </row>
    <row r="30" spans="1:15">
      <c r="A30" s="56"/>
      <c r="B30" s="72" t="s">
        <v>137</v>
      </c>
      <c r="C30" s="73"/>
      <c r="D30" s="3"/>
      <c r="E30" s="5">
        <f>D30*Данные!J29</f>
        <v>0</v>
      </c>
      <c r="F30" s="5"/>
      <c r="G30" s="5">
        <f>F30*Данные!J29</f>
        <v>0</v>
      </c>
      <c r="H30" s="5"/>
      <c r="I30" s="5">
        <f>H30*Данные!J29</f>
        <v>0</v>
      </c>
      <c r="J30" s="5"/>
      <c r="K30" s="5">
        <f>Данные!J29*J30</f>
        <v>0</v>
      </c>
      <c r="L30" s="5"/>
      <c r="M30" s="5">
        <f>Данные!J29*L30</f>
        <v>0</v>
      </c>
      <c r="N30" s="5"/>
      <c r="O30" s="5">
        <f>Данные!J29*N30</f>
        <v>0</v>
      </c>
    </row>
    <row r="31" spans="1:15">
      <c r="A31" s="56"/>
      <c r="B31" s="72" t="s">
        <v>138</v>
      </c>
      <c r="C31" s="73"/>
      <c r="D31" s="3"/>
      <c r="E31" s="5">
        <f>D31*Данные!J30</f>
        <v>0</v>
      </c>
      <c r="F31" s="5"/>
      <c r="G31" s="5">
        <f>F31*Данные!J30</f>
        <v>0</v>
      </c>
      <c r="H31" s="5"/>
      <c r="I31" s="5">
        <f>H31*Данные!J30</f>
        <v>0</v>
      </c>
      <c r="J31" s="5"/>
      <c r="K31" s="5">
        <f>Данные!J30*J31</f>
        <v>0</v>
      </c>
      <c r="L31" s="5"/>
      <c r="M31" s="5">
        <f>Данные!J30*L31</f>
        <v>0</v>
      </c>
      <c r="N31" s="5"/>
      <c r="O31" s="5">
        <f>Данные!J30*N31</f>
        <v>0</v>
      </c>
    </row>
    <row r="32" spans="1:15">
      <c r="A32" s="56"/>
      <c r="B32" s="72" t="s">
        <v>139</v>
      </c>
      <c r="C32" s="73"/>
      <c r="D32" s="3"/>
      <c r="E32" s="5">
        <f>D32*Данные!J31</f>
        <v>0</v>
      </c>
      <c r="F32" s="5"/>
      <c r="G32" s="5">
        <f>F32*Данные!J31</f>
        <v>0</v>
      </c>
      <c r="H32" s="5"/>
      <c r="I32" s="5">
        <f>H32*Данные!J31</f>
        <v>0</v>
      </c>
      <c r="J32" s="5"/>
      <c r="K32" s="5">
        <f>Данные!J31*J32</f>
        <v>0</v>
      </c>
      <c r="L32" s="5"/>
      <c r="M32" s="5">
        <f>Данные!J31*L32</f>
        <v>0</v>
      </c>
      <c r="N32" s="5"/>
      <c r="O32" s="5">
        <f>Данные!J31*N32</f>
        <v>0</v>
      </c>
    </row>
    <row r="33" spans="1:15">
      <c r="A33" s="56"/>
      <c r="B33" s="72" t="s">
        <v>140</v>
      </c>
      <c r="C33" s="73"/>
      <c r="D33" s="3"/>
      <c r="E33" s="5">
        <f>D33*Данные!J32</f>
        <v>0</v>
      </c>
      <c r="F33" s="5"/>
      <c r="G33" s="5">
        <f>F33*Данные!J32</f>
        <v>0</v>
      </c>
      <c r="H33" s="5"/>
      <c r="I33" s="5">
        <f>H33*Данные!J32</f>
        <v>0</v>
      </c>
      <c r="J33" s="5"/>
      <c r="K33" s="5">
        <f>Данные!J32*J33</f>
        <v>0</v>
      </c>
      <c r="L33" s="5"/>
      <c r="M33" s="5">
        <f>Данные!J32*L33</f>
        <v>0</v>
      </c>
      <c r="N33" s="5"/>
      <c r="O33" s="5">
        <f>Данные!J32*N33</f>
        <v>0</v>
      </c>
    </row>
    <row r="34" spans="1:15">
      <c r="A34" s="56"/>
      <c r="B34" s="72" t="s">
        <v>141</v>
      </c>
      <c r="C34" s="73"/>
      <c r="D34" s="3"/>
      <c r="E34" s="5">
        <f>D34*Данные!J33</f>
        <v>0</v>
      </c>
      <c r="F34" s="5"/>
      <c r="G34" s="5">
        <f>F34*Данные!J33</f>
        <v>0</v>
      </c>
      <c r="H34" s="5"/>
      <c r="I34" s="5">
        <f>H34*Данные!J33</f>
        <v>0</v>
      </c>
      <c r="J34" s="5"/>
      <c r="K34" s="5">
        <f>Данные!J33*J34</f>
        <v>0</v>
      </c>
      <c r="L34" s="5"/>
      <c r="M34" s="5">
        <f>Данные!J33*L34</f>
        <v>0</v>
      </c>
      <c r="N34" s="5"/>
      <c r="O34" s="5">
        <f>Данные!J33*N34</f>
        <v>0</v>
      </c>
    </row>
    <row r="35" spans="1:15">
      <c r="A35" s="56"/>
      <c r="B35" s="72" t="s">
        <v>142</v>
      </c>
      <c r="C35" s="73"/>
      <c r="D35" s="3"/>
      <c r="E35" s="5">
        <f>D35*Данные!J34</f>
        <v>0</v>
      </c>
      <c r="F35" s="5"/>
      <c r="G35" s="5">
        <f>F35*Данные!J34</f>
        <v>0</v>
      </c>
      <c r="H35" s="5"/>
      <c r="I35" s="5">
        <f>H35*Данные!J34</f>
        <v>0</v>
      </c>
      <c r="J35" s="5"/>
      <c r="K35" s="5">
        <f>Данные!J34*J35</f>
        <v>0</v>
      </c>
      <c r="L35" s="5"/>
      <c r="M35" s="5">
        <f>Данные!J34*L35</f>
        <v>0</v>
      </c>
      <c r="N35" s="5"/>
      <c r="O35" s="5">
        <f>Данные!J34*N35</f>
        <v>0</v>
      </c>
    </row>
    <row r="36" spans="1:15">
      <c r="A36" s="56"/>
      <c r="B36" s="72" t="s">
        <v>143</v>
      </c>
      <c r="C36" s="73"/>
      <c r="D36" s="5"/>
      <c r="E36" s="5">
        <f>D36*Данные!J35</f>
        <v>0</v>
      </c>
      <c r="F36" s="5"/>
      <c r="G36" s="5">
        <f>F36*Данные!J35</f>
        <v>0</v>
      </c>
      <c r="H36" s="5"/>
      <c r="I36" s="5">
        <f>H36*Данные!J35</f>
        <v>0</v>
      </c>
      <c r="J36" s="5"/>
      <c r="K36" s="5">
        <f>Данные!J35*J36</f>
        <v>0</v>
      </c>
      <c r="L36" s="5"/>
      <c r="M36" s="5">
        <f>Данные!J35*L36</f>
        <v>0</v>
      </c>
      <c r="N36" s="5"/>
      <c r="O36" s="5">
        <f>Данные!J35*N36</f>
        <v>0</v>
      </c>
    </row>
    <row r="37" spans="1:15">
      <c r="A37" s="56"/>
      <c r="B37" s="72" t="s">
        <v>144</v>
      </c>
      <c r="C37" s="73"/>
      <c r="D37" s="5"/>
      <c r="E37" s="5">
        <f>D37*Данные!J36</f>
        <v>0</v>
      </c>
      <c r="F37" s="5"/>
      <c r="G37" s="5">
        <f>F37*Данные!J36</f>
        <v>0</v>
      </c>
      <c r="H37" s="5"/>
      <c r="I37" s="5">
        <f>H37*Данные!J36</f>
        <v>0</v>
      </c>
      <c r="J37" s="5"/>
      <c r="K37" s="5">
        <f>Данные!J36*J37</f>
        <v>0</v>
      </c>
      <c r="L37" s="5"/>
      <c r="M37" s="5">
        <f>Данные!J36*L37</f>
        <v>0</v>
      </c>
      <c r="N37" s="5"/>
      <c r="O37" s="5">
        <f>Данные!J36*N37</f>
        <v>0</v>
      </c>
    </row>
    <row r="38" spans="1:15">
      <c r="A38" s="56"/>
      <c r="B38" s="72" t="s">
        <v>145</v>
      </c>
      <c r="C38" s="73"/>
      <c r="D38" s="5"/>
      <c r="E38" s="5">
        <f>D38*Данные!J37</f>
        <v>0</v>
      </c>
      <c r="F38" s="5"/>
      <c r="G38" s="5">
        <f>F38*Данные!J37</f>
        <v>0</v>
      </c>
      <c r="H38" s="5"/>
      <c r="I38" s="5">
        <f>H38*Данные!J37</f>
        <v>0</v>
      </c>
      <c r="J38" s="5"/>
      <c r="K38" s="5">
        <f>Данные!J37*J38</f>
        <v>0</v>
      </c>
      <c r="L38" s="5"/>
      <c r="M38" s="5">
        <f>Данные!J37*L38</f>
        <v>0</v>
      </c>
      <c r="N38" s="5"/>
      <c r="O38" s="5">
        <f>Данные!J37*N38</f>
        <v>0</v>
      </c>
    </row>
    <row r="39" spans="1:15">
      <c r="A39" s="56"/>
      <c r="B39" s="72" t="s">
        <v>146</v>
      </c>
      <c r="C39" s="73"/>
      <c r="D39" s="5"/>
      <c r="E39" s="5">
        <f>D39*Данные!J38</f>
        <v>0</v>
      </c>
      <c r="F39" s="5"/>
      <c r="G39" s="5">
        <f>F39*Данные!J38</f>
        <v>0</v>
      </c>
      <c r="H39" s="5"/>
      <c r="I39" s="5">
        <f>H39*Данные!J38</f>
        <v>0</v>
      </c>
      <c r="J39" s="5"/>
      <c r="K39" s="5">
        <f>Данные!J38*J39</f>
        <v>0</v>
      </c>
      <c r="L39" s="5"/>
      <c r="M39" s="5">
        <f>Данные!J38*L39</f>
        <v>0</v>
      </c>
      <c r="N39" s="5"/>
      <c r="O39" s="5">
        <f>Данные!J38*N39</f>
        <v>0</v>
      </c>
    </row>
    <row r="40" spans="1:15">
      <c r="A40" s="56"/>
      <c r="B40" s="72" t="s">
        <v>147</v>
      </c>
      <c r="C40" s="73"/>
      <c r="D40" s="5"/>
      <c r="E40" s="5">
        <f>D40*Данные!J39</f>
        <v>0</v>
      </c>
      <c r="F40" s="5"/>
      <c r="G40" s="5">
        <f>F40*Данные!J39</f>
        <v>0</v>
      </c>
      <c r="H40" s="5"/>
      <c r="I40" s="5">
        <f>H40*Данные!J39</f>
        <v>0</v>
      </c>
      <c r="J40" s="5"/>
      <c r="K40" s="5">
        <f>Данные!J39*J40</f>
        <v>0</v>
      </c>
      <c r="L40" s="5"/>
      <c r="M40" s="5">
        <f>Данные!J39*L40</f>
        <v>0</v>
      </c>
      <c r="N40" s="5"/>
      <c r="O40" s="5">
        <f>Данные!J39*N40</f>
        <v>0</v>
      </c>
    </row>
    <row r="41" spans="1:15">
      <c r="A41" s="56"/>
      <c r="B41" s="72" t="s">
        <v>148</v>
      </c>
      <c r="C41" s="73"/>
      <c r="D41" s="5"/>
      <c r="E41" s="5">
        <f>D41*Данные!J40</f>
        <v>0</v>
      </c>
      <c r="F41" s="5"/>
      <c r="G41" s="5">
        <f>F41*Данные!J40</f>
        <v>0</v>
      </c>
      <c r="H41" s="5"/>
      <c r="I41" s="5">
        <f>H41*Данные!J40</f>
        <v>0</v>
      </c>
      <c r="J41" s="5"/>
      <c r="K41" s="5">
        <f>Данные!J40*J41</f>
        <v>0</v>
      </c>
      <c r="L41" s="5"/>
      <c r="M41" s="5">
        <f>Данные!J40*L41</f>
        <v>0</v>
      </c>
      <c r="N41" s="5"/>
      <c r="O41" s="5">
        <f>Данные!J40*N41</f>
        <v>0</v>
      </c>
    </row>
    <row r="42" spans="1:15">
      <c r="A42" s="56"/>
      <c r="B42" s="72" t="s">
        <v>149</v>
      </c>
      <c r="C42" s="73"/>
      <c r="D42" s="5"/>
      <c r="E42" s="5">
        <f>D42*Данные!J41</f>
        <v>0</v>
      </c>
      <c r="F42" s="5"/>
      <c r="G42" s="5">
        <f>F42*Данные!J41</f>
        <v>0</v>
      </c>
      <c r="H42" s="5"/>
      <c r="I42" s="5">
        <f>H42*Данные!J41</f>
        <v>0</v>
      </c>
      <c r="J42" s="5"/>
      <c r="K42" s="5">
        <f>Данные!J41*J42</f>
        <v>0</v>
      </c>
      <c r="L42" s="5"/>
      <c r="M42" s="5">
        <f>Данные!J41*L42</f>
        <v>0</v>
      </c>
      <c r="N42" s="5"/>
      <c r="O42" s="5">
        <f>Данные!J41*N42</f>
        <v>0</v>
      </c>
    </row>
    <row r="43" spans="1:15">
      <c r="A43" s="56"/>
      <c r="B43" s="72" t="s">
        <v>150</v>
      </c>
      <c r="C43" s="73"/>
      <c r="D43" s="5"/>
      <c r="E43" s="5">
        <f>D43*Данные!J42</f>
        <v>0</v>
      </c>
      <c r="F43" s="5"/>
      <c r="G43" s="5">
        <f>F43*Данные!J42</f>
        <v>0</v>
      </c>
      <c r="H43" s="5"/>
      <c r="I43" s="5">
        <f>H43*Данные!J42</f>
        <v>0</v>
      </c>
      <c r="J43" s="5"/>
      <c r="K43" s="5">
        <f>Данные!J42*J43</f>
        <v>0</v>
      </c>
      <c r="L43" s="5"/>
      <c r="M43" s="5">
        <f>Данные!J42*L43</f>
        <v>0</v>
      </c>
      <c r="N43" s="5"/>
      <c r="O43" s="5">
        <f>Данные!J42*N43</f>
        <v>0</v>
      </c>
    </row>
    <row r="44" spans="1:15">
      <c r="A44" s="56"/>
      <c r="B44" s="72" t="s">
        <v>151</v>
      </c>
      <c r="C44" s="73"/>
      <c r="D44" s="5"/>
      <c r="E44" s="5">
        <f>D44*Данные!J43</f>
        <v>0</v>
      </c>
      <c r="F44" s="5"/>
      <c r="G44" s="5">
        <f>F44*Данные!J43</f>
        <v>0</v>
      </c>
      <c r="H44" s="5"/>
      <c r="I44" s="5">
        <f>H44*Данные!J43</f>
        <v>0</v>
      </c>
      <c r="J44" s="5"/>
      <c r="K44" s="5">
        <f>Данные!J43*J44</f>
        <v>0</v>
      </c>
      <c r="L44" s="5"/>
      <c r="M44" s="5">
        <f>Данные!J43*L44</f>
        <v>0</v>
      </c>
      <c r="N44" s="5"/>
      <c r="O44" s="5">
        <f>Данные!J43*N44</f>
        <v>0</v>
      </c>
    </row>
    <row r="45" spans="1:15">
      <c r="A45" s="56"/>
      <c r="B45" s="72" t="s">
        <v>152</v>
      </c>
      <c r="C45" s="73"/>
      <c r="D45" s="5"/>
      <c r="E45" s="5">
        <f>D45*Данные!J44</f>
        <v>0</v>
      </c>
      <c r="F45" s="5"/>
      <c r="G45" s="5">
        <f>F45*Данные!J44</f>
        <v>0</v>
      </c>
      <c r="H45" s="5"/>
      <c r="I45" s="5">
        <f>H45*Данные!J44</f>
        <v>0</v>
      </c>
      <c r="J45" s="5"/>
      <c r="K45" s="5">
        <f>Данные!J44*J45</f>
        <v>0</v>
      </c>
      <c r="L45" s="5"/>
      <c r="M45" s="5">
        <f>Данные!J44*L45</f>
        <v>0</v>
      </c>
      <c r="N45" s="5"/>
      <c r="O45" s="5">
        <f>Данные!J44*N45</f>
        <v>0</v>
      </c>
    </row>
    <row r="46" spans="1:15">
      <c r="A46" s="56"/>
      <c r="B46" s="72" t="s">
        <v>153</v>
      </c>
      <c r="C46" s="73"/>
      <c r="D46" s="5"/>
      <c r="E46" s="5">
        <f>D46*Данные!J45</f>
        <v>0</v>
      </c>
      <c r="F46" s="5"/>
      <c r="G46" s="5">
        <f>F46*Данные!J45</f>
        <v>0</v>
      </c>
      <c r="H46" s="5"/>
      <c r="I46" s="5">
        <f>H46*Данные!J45</f>
        <v>0</v>
      </c>
      <c r="J46" s="5"/>
      <c r="K46" s="5">
        <f>Данные!J45*J46</f>
        <v>0</v>
      </c>
      <c r="L46" s="5"/>
      <c r="M46" s="5">
        <f>Данные!J45*L46</f>
        <v>0</v>
      </c>
      <c r="N46" s="5"/>
      <c r="O46" s="5">
        <f>Данные!J45*N46</f>
        <v>0</v>
      </c>
    </row>
    <row r="47" spans="1:15">
      <c r="A47" s="56"/>
      <c r="B47" s="72" t="s">
        <v>157</v>
      </c>
      <c r="C47" s="73"/>
      <c r="D47" s="5"/>
      <c r="E47" s="5">
        <f>D47*Данные!J46</f>
        <v>0</v>
      </c>
      <c r="F47" s="5"/>
      <c r="G47" s="5">
        <f>F47*Данные!J46</f>
        <v>0</v>
      </c>
      <c r="H47" s="5"/>
      <c r="I47" s="5">
        <f>H47*Данные!J46</f>
        <v>0</v>
      </c>
      <c r="J47" s="5"/>
      <c r="K47" s="5">
        <f>Данные!J46*J47</f>
        <v>0</v>
      </c>
      <c r="L47" s="5"/>
      <c r="M47" s="5">
        <f>Данные!J46*L47</f>
        <v>0</v>
      </c>
      <c r="N47" s="5"/>
      <c r="O47" s="5">
        <f>Данные!J46*N47</f>
        <v>0</v>
      </c>
    </row>
    <row r="48" spans="1:15">
      <c r="A48" s="56"/>
      <c r="B48" s="72" t="s">
        <v>154</v>
      </c>
      <c r="C48" s="73"/>
      <c r="D48" s="5"/>
      <c r="E48" s="5">
        <f>D48*Данные!J47</f>
        <v>0</v>
      </c>
      <c r="F48" s="5"/>
      <c r="G48" s="5">
        <f>F48*Данные!J47</f>
        <v>0</v>
      </c>
      <c r="H48" s="5"/>
      <c r="I48" s="5">
        <f>H48*Данные!J47</f>
        <v>0</v>
      </c>
      <c r="J48" s="5"/>
      <c r="K48" s="5">
        <f>Данные!J47*J48</f>
        <v>0</v>
      </c>
      <c r="L48" s="5"/>
      <c r="M48" s="5">
        <f>Данные!J47*L48</f>
        <v>0</v>
      </c>
      <c r="N48" s="5"/>
      <c r="O48" s="5">
        <f>Данные!J47*N48</f>
        <v>0</v>
      </c>
    </row>
    <row r="49" spans="1:15">
      <c r="A49" s="56"/>
      <c r="B49" s="72" t="s">
        <v>158</v>
      </c>
      <c r="C49" s="73"/>
      <c r="D49" s="5"/>
      <c r="E49" s="5">
        <f>D49*Данные!J48</f>
        <v>0</v>
      </c>
      <c r="F49" s="5"/>
      <c r="G49" s="5">
        <f>F49*Данные!J48</f>
        <v>0</v>
      </c>
      <c r="H49" s="5"/>
      <c r="I49" s="5">
        <f>H49*Данные!J48</f>
        <v>0</v>
      </c>
      <c r="J49" s="5"/>
      <c r="K49" s="5">
        <f>Данные!J48*J49</f>
        <v>0</v>
      </c>
      <c r="L49" s="5"/>
      <c r="M49" s="5">
        <f>Данные!J48*L49</f>
        <v>0</v>
      </c>
      <c r="N49" s="5"/>
      <c r="O49" s="5">
        <f>Данные!J48*N49</f>
        <v>0</v>
      </c>
    </row>
    <row r="50" spans="1:15">
      <c r="A50" s="56"/>
      <c r="B50" s="72" t="s">
        <v>155</v>
      </c>
      <c r="C50" s="73"/>
      <c r="D50" s="5"/>
      <c r="E50" s="5">
        <f>D50*Данные!J49</f>
        <v>0</v>
      </c>
      <c r="F50" s="5"/>
      <c r="G50" s="5">
        <f>F50*Данные!J49</f>
        <v>0</v>
      </c>
      <c r="H50" s="5"/>
      <c r="I50" s="5">
        <f>H50*Данные!J49</f>
        <v>0</v>
      </c>
      <c r="J50" s="5"/>
      <c r="K50" s="5">
        <f>Данные!J49*J50</f>
        <v>0</v>
      </c>
      <c r="L50" s="5"/>
      <c r="M50" s="5">
        <f>Данные!J49*L50</f>
        <v>0</v>
      </c>
      <c r="N50" s="5"/>
      <c r="O50" s="5">
        <f>Данные!J49*N50</f>
        <v>0</v>
      </c>
    </row>
    <row r="51" spans="1:15">
      <c r="A51" s="56"/>
      <c r="B51" s="72" t="s">
        <v>156</v>
      </c>
      <c r="C51" s="73"/>
      <c r="D51" s="5"/>
      <c r="E51" s="5">
        <f>D51*Данные!J50</f>
        <v>0</v>
      </c>
      <c r="F51" s="5"/>
      <c r="G51" s="5">
        <f>F51*Данные!J50</f>
        <v>0</v>
      </c>
      <c r="H51" s="5"/>
      <c r="I51" s="5">
        <f>H51*Данные!J50</f>
        <v>0</v>
      </c>
      <c r="J51" s="5"/>
      <c r="K51" s="5">
        <f>Данные!J50*J51</f>
        <v>0</v>
      </c>
      <c r="L51" s="5"/>
      <c r="M51" s="5">
        <f>Данные!J50*L51</f>
        <v>0</v>
      </c>
      <c r="N51" s="5"/>
      <c r="O51" s="5">
        <f>Данные!J50*N51</f>
        <v>0</v>
      </c>
    </row>
    <row r="52" spans="1:15" ht="15" customHeight="1">
      <c r="A52" s="56"/>
      <c r="B52" s="53" t="s">
        <v>65</v>
      </c>
      <c r="C52" s="76"/>
      <c r="D52" s="5"/>
      <c r="E52" s="5">
        <f>D52*Данные!F64</f>
        <v>0</v>
      </c>
      <c r="F52" s="5"/>
      <c r="G52" s="5">
        <f>Данные!F64*F52</f>
        <v>0</v>
      </c>
      <c r="H52" s="5"/>
      <c r="I52" s="5">
        <f>Данные!F64*H52</f>
        <v>0</v>
      </c>
      <c r="J52" s="5"/>
      <c r="K52" s="5">
        <f>J52*Данные!F64</f>
        <v>0</v>
      </c>
      <c r="L52" s="5"/>
      <c r="M52" s="5">
        <f>Данные!F64*L52</f>
        <v>0</v>
      </c>
      <c r="N52" s="5"/>
      <c r="O52" s="5">
        <f>Данные!F64*N52</f>
        <v>0</v>
      </c>
    </row>
    <row r="53" spans="1:15">
      <c r="A53" s="56"/>
      <c r="B53" s="51" t="s">
        <v>66</v>
      </c>
      <c r="C53" s="52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>
      <c r="A54" s="57" t="s">
        <v>67</v>
      </c>
      <c r="B54" s="57"/>
      <c r="C54" s="6" t="s">
        <v>68</v>
      </c>
      <c r="E54" s="12">
        <f>SUM(E5:E51)*D3</f>
        <v>0</v>
      </c>
      <c r="F54" s="11"/>
      <c r="G54" s="12">
        <f>SUM(G5:G51)*F3</f>
        <v>0</v>
      </c>
      <c r="H54" s="11"/>
      <c r="I54" s="12">
        <f>SUM(I5:I51)*H3</f>
        <v>0</v>
      </c>
      <c r="J54" s="11"/>
      <c r="K54" s="12">
        <f>SUM(K5:K51)*J3</f>
        <v>0</v>
      </c>
      <c r="L54" s="11"/>
      <c r="M54" s="12">
        <f>SUM(M5:M51)*L3</f>
        <v>0</v>
      </c>
      <c r="N54" s="11"/>
      <c r="O54" s="12">
        <f>SUM(O5:O51)*N3</f>
        <v>0</v>
      </c>
    </row>
    <row r="55" spans="1:15">
      <c r="A55" s="58"/>
      <c r="B55" s="58"/>
      <c r="C55" s="6" t="s">
        <v>69</v>
      </c>
      <c r="E55" s="7">
        <f>E52*D3</f>
        <v>0</v>
      </c>
      <c r="F55" s="11"/>
      <c r="G55" s="7">
        <f>G52*F3</f>
        <v>0</v>
      </c>
      <c r="H55" s="11"/>
      <c r="I55" s="7">
        <f>I52*H3</f>
        <v>0</v>
      </c>
      <c r="J55" s="11"/>
      <c r="K55" s="7">
        <f>K52*J3</f>
        <v>0</v>
      </c>
      <c r="L55" s="11"/>
      <c r="M55" s="7">
        <f>M52*L3</f>
        <v>0</v>
      </c>
      <c r="N55" s="11"/>
      <c r="O55" s="7">
        <f>O52*N3</f>
        <v>0</v>
      </c>
    </row>
    <row r="56" spans="1:15">
      <c r="C56" s="6" t="s">
        <v>70</v>
      </c>
      <c r="E56" s="7">
        <f>E53*D3</f>
        <v>0</v>
      </c>
      <c r="F56" s="11"/>
      <c r="G56" s="7">
        <f>G53*F3</f>
        <v>0</v>
      </c>
      <c r="H56" s="11"/>
      <c r="I56" s="7">
        <f>I53*H3</f>
        <v>0</v>
      </c>
      <c r="J56" s="11"/>
      <c r="K56" s="7">
        <f>K53*J3</f>
        <v>0</v>
      </c>
      <c r="L56" s="11"/>
      <c r="M56" s="7">
        <f>M53*L3</f>
        <v>0</v>
      </c>
      <c r="N56" s="11"/>
      <c r="O56" s="7">
        <f>O53*N3</f>
        <v>0</v>
      </c>
    </row>
    <row r="58" spans="1:15">
      <c r="A58" s="57" t="s">
        <v>67</v>
      </c>
      <c r="B58" s="57"/>
      <c r="C58" s="6" t="s">
        <v>68</v>
      </c>
      <c r="D58" s="55">
        <f>E54+G54+I54+K54+M54+O54</f>
        <v>0</v>
      </c>
      <c r="E58" s="55"/>
    </row>
    <row r="59" spans="1:15">
      <c r="A59" s="58"/>
      <c r="B59" s="58"/>
      <c r="C59" s="6" t="s">
        <v>69</v>
      </c>
      <c r="D59" s="55">
        <f t="shared" ref="D59:D60" si="0">E55+G55+I55+K55+M55+O55</f>
        <v>0</v>
      </c>
      <c r="E59" s="55"/>
    </row>
    <row r="60" spans="1:15">
      <c r="C60" s="6" t="s">
        <v>70</v>
      </c>
      <c r="D60" s="55">
        <f t="shared" si="0"/>
        <v>0</v>
      </c>
      <c r="E60" s="55"/>
    </row>
  </sheetData>
  <sheetProtection sort="0" autoFilter="0" pivotTables="0"/>
  <mergeCells count="69">
    <mergeCell ref="D58:E58"/>
    <mergeCell ref="D59:E59"/>
    <mergeCell ref="D60:E60"/>
    <mergeCell ref="B52:C52"/>
    <mergeCell ref="B53:C53"/>
    <mergeCell ref="A54:B55"/>
    <mergeCell ref="A58:B59"/>
    <mergeCell ref="A5:A53"/>
    <mergeCell ref="B51:C51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39:C39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11:C11"/>
    <mergeCell ref="B12:C12"/>
    <mergeCell ref="B13:C13"/>
    <mergeCell ref="B14:C14"/>
    <mergeCell ref="B27:C27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D2:E2"/>
    <mergeCell ref="F2:G2"/>
    <mergeCell ref="H2:I2"/>
    <mergeCell ref="J2:K2"/>
    <mergeCell ref="B10:C10"/>
    <mergeCell ref="L2:M2"/>
    <mergeCell ref="N2:O2"/>
    <mergeCell ref="D3:E3"/>
    <mergeCell ref="F3:G3"/>
    <mergeCell ref="B15:C15"/>
    <mergeCell ref="H3:I3"/>
    <mergeCell ref="J3:K3"/>
    <mergeCell ref="L3:M3"/>
    <mergeCell ref="N3:O3"/>
    <mergeCell ref="B5:C5"/>
    <mergeCell ref="B6:C6"/>
    <mergeCell ref="B7:C7"/>
    <mergeCell ref="B8:C8"/>
    <mergeCell ref="B9:C9"/>
    <mergeCell ref="A1:B4"/>
    <mergeCell ref="D1:O1"/>
  </mergeCells>
  <conditionalFormatting sqref="C54:C55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56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58:C59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0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52:B53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Данные</vt:lpstr>
      <vt:lpstr>Колодцы диаметром 1,0м</vt:lpstr>
      <vt:lpstr>Колодцы диаметром 1,5 м</vt:lpstr>
      <vt:lpstr>Колодцы диаметром 2,0 м</vt:lpstr>
      <vt:lpstr>Земля по круглым колодцам</vt:lpstr>
      <vt:lpstr>Земля по прямоуг.колодцам</vt:lpstr>
      <vt:lpstr>Колодцы прямоугольные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2011-02-18T07:49:08Z</dcterms:modified>
</cp:coreProperties>
</file>